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tigiani1\Desktop\"/>
    </mc:Choice>
  </mc:AlternateContent>
  <bookViews>
    <workbookView xWindow="0" yWindow="0" windowWidth="28800" windowHeight="12300"/>
  </bookViews>
  <sheets>
    <sheet name="CIG" sheetId="1" r:id="rId1"/>
    <sheet name="Cassa per settore" sheetId="2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70" i="1" l="1"/>
  <c r="D70" i="1"/>
  <c r="D67" i="1"/>
  <c r="U70" i="1"/>
  <c r="U56" i="1"/>
  <c r="U58" i="1"/>
  <c r="AV20" i="2"/>
  <c r="AU20" i="2"/>
  <c r="AT20" i="2"/>
  <c r="AW16" i="2"/>
  <c r="AW13" i="2"/>
  <c r="AW11" i="2"/>
  <c r="AW10" i="2"/>
  <c r="AW9" i="2"/>
  <c r="AW8" i="2"/>
  <c r="AW6" i="2"/>
  <c r="V68" i="1"/>
  <c r="V69" i="1"/>
  <c r="V70" i="1"/>
  <c r="V67" i="1"/>
  <c r="U67" i="1"/>
  <c r="U68" i="1"/>
  <c r="U69" i="1"/>
  <c r="T70" i="1"/>
  <c r="S70" i="1"/>
  <c r="U60" i="1"/>
  <c r="U61" i="1"/>
  <c r="U62" i="1"/>
  <c r="T63" i="1"/>
  <c r="S63" i="1"/>
  <c r="U63" i="1" s="1"/>
  <c r="V63" i="1" s="1"/>
  <c r="V61" i="1"/>
  <c r="V60" i="1"/>
  <c r="AW20" i="2" l="1"/>
  <c r="AS6" i="2"/>
  <c r="AS8" i="2"/>
  <c r="AS9" i="2"/>
  <c r="AS10" i="2"/>
  <c r="AS11" i="2"/>
  <c r="AS13" i="2"/>
  <c r="AS16" i="2"/>
  <c r="AR20" i="2"/>
  <c r="AQ20" i="2"/>
  <c r="AP20" i="2"/>
  <c r="V56" i="1"/>
  <c r="V58" i="1"/>
  <c r="T58" i="1"/>
  <c r="S58" i="1"/>
  <c r="V55" i="1"/>
  <c r="U55" i="1"/>
  <c r="AS20" i="2" l="1"/>
  <c r="AO8" i="2"/>
  <c r="AO9" i="2"/>
  <c r="AN20" i="2" l="1"/>
  <c r="AM20" i="2"/>
  <c r="AL20" i="2"/>
  <c r="AO13" i="2"/>
  <c r="AO11" i="2"/>
  <c r="AO10" i="2"/>
  <c r="AO6" i="2"/>
  <c r="V50" i="1"/>
  <c r="U52" i="1"/>
  <c r="V52" i="1" s="1"/>
  <c r="U51" i="1"/>
  <c r="V51" i="1" s="1"/>
  <c r="U50" i="1"/>
  <c r="S53" i="1"/>
  <c r="U53" i="1" s="1"/>
  <c r="V53" i="1" s="1"/>
  <c r="AO20" i="2" l="1"/>
  <c r="AK16" i="2"/>
  <c r="AK13" i="2"/>
  <c r="AK11" i="2"/>
  <c r="AK10" i="2"/>
  <c r="AK9" i="2"/>
  <c r="AK8" i="2"/>
  <c r="AK6" i="2"/>
  <c r="U46" i="1"/>
  <c r="AK20" i="2" l="1"/>
  <c r="V46" i="1"/>
  <c r="V47" i="1"/>
  <c r="T48" i="1"/>
  <c r="S48" i="1"/>
  <c r="U45" i="1"/>
  <c r="U48" i="1" s="1"/>
  <c r="V48" i="1" s="1"/>
  <c r="V45" i="1" l="1"/>
  <c r="Y19" i="2"/>
  <c r="M19" i="2"/>
  <c r="E19" i="2"/>
  <c r="AG8" i="2"/>
  <c r="AG9" i="2"/>
  <c r="AG10" i="2"/>
  <c r="AG11" i="2"/>
  <c r="AG13" i="2"/>
  <c r="AG16" i="2"/>
  <c r="AG6" i="2"/>
  <c r="AC8" i="2"/>
  <c r="AC9" i="2"/>
  <c r="AC10" i="2"/>
  <c r="AC11" i="2"/>
  <c r="AC13" i="2"/>
  <c r="AC16" i="2"/>
  <c r="AC6" i="2"/>
  <c r="Y8" i="2"/>
  <c r="Y9" i="2"/>
  <c r="Y10" i="2"/>
  <c r="Y11" i="2"/>
  <c r="Y13" i="2"/>
  <c r="Y16" i="2"/>
  <c r="Y6" i="2"/>
  <c r="Y20" i="2" s="1"/>
  <c r="U6" i="2"/>
  <c r="U8" i="2"/>
  <c r="U9" i="2"/>
  <c r="U10" i="2"/>
  <c r="U11" i="2"/>
  <c r="U13" i="2"/>
  <c r="U15" i="2"/>
  <c r="U16" i="2"/>
  <c r="U3" i="2"/>
  <c r="Q8" i="2"/>
  <c r="Q9" i="2"/>
  <c r="Q10" i="2"/>
  <c r="Q11" i="2"/>
  <c r="Q13" i="2"/>
  <c r="Q16" i="2"/>
  <c r="Q6" i="2"/>
  <c r="M8" i="2"/>
  <c r="M9" i="2"/>
  <c r="M10" i="2"/>
  <c r="M11" i="2"/>
  <c r="M20" i="2" s="1"/>
  <c r="M12" i="2"/>
  <c r="M13" i="2"/>
  <c r="M14" i="2"/>
  <c r="M15" i="2"/>
  <c r="M16" i="2"/>
  <c r="M6" i="2"/>
  <c r="I18" i="2"/>
  <c r="I16" i="2"/>
  <c r="I15" i="2"/>
  <c r="I14" i="2"/>
  <c r="I13" i="2"/>
  <c r="I12" i="2"/>
  <c r="I11" i="2"/>
  <c r="I10" i="2"/>
  <c r="I8" i="2"/>
  <c r="I9" i="2"/>
  <c r="I6" i="2"/>
  <c r="I5" i="2"/>
  <c r="E16" i="2"/>
  <c r="E15" i="2"/>
  <c r="E14" i="2"/>
  <c r="E13" i="2"/>
  <c r="E12" i="2"/>
  <c r="E11" i="2"/>
  <c r="E10" i="2"/>
  <c r="E9" i="2"/>
  <c r="E8" i="2"/>
  <c r="E6" i="2"/>
  <c r="E3" i="2"/>
  <c r="E20" i="2" s="1"/>
  <c r="I20" i="2" l="1"/>
  <c r="AG20" i="2"/>
  <c r="AC20" i="2"/>
  <c r="U20" i="2"/>
  <c r="Q20" i="2"/>
  <c r="V40" i="1"/>
  <c r="V41" i="1"/>
  <c r="V42" i="1"/>
  <c r="V43" i="1"/>
  <c r="V6" i="1" l="1"/>
  <c r="V7" i="1"/>
  <c r="V8" i="1"/>
  <c r="V10" i="1"/>
  <c r="V11" i="1"/>
  <c r="V12" i="1"/>
  <c r="V13" i="1"/>
  <c r="V15" i="1"/>
  <c r="V16" i="1"/>
  <c r="V17" i="1"/>
  <c r="V18" i="1"/>
  <c r="V20" i="1"/>
  <c r="V21" i="1"/>
  <c r="V22" i="1"/>
  <c r="V23" i="1"/>
  <c r="V25" i="1"/>
  <c r="V26" i="1"/>
  <c r="V27" i="1"/>
  <c r="V28" i="1"/>
  <c r="V30" i="1"/>
  <c r="V31" i="1"/>
  <c r="V32" i="1"/>
  <c r="V33" i="1"/>
  <c r="V35" i="1"/>
  <c r="V36" i="1"/>
  <c r="V37" i="1"/>
  <c r="V38" i="1"/>
  <c r="V5" i="1"/>
  <c r="P6" i="1"/>
  <c r="P8" i="1"/>
  <c r="P10" i="1"/>
  <c r="P11" i="1"/>
  <c r="P13" i="1"/>
  <c r="P15" i="1"/>
  <c r="P16" i="1"/>
  <c r="P18" i="1"/>
  <c r="P20" i="1"/>
  <c r="P21" i="1"/>
  <c r="P22" i="1"/>
  <c r="P23" i="1"/>
  <c r="P25" i="1"/>
  <c r="P26" i="1"/>
  <c r="P27" i="1"/>
  <c r="P28" i="1"/>
  <c r="P30" i="1"/>
  <c r="P31" i="1"/>
  <c r="P32" i="1"/>
  <c r="P33" i="1"/>
  <c r="P35" i="1"/>
  <c r="P36" i="1"/>
  <c r="P37" i="1"/>
  <c r="P38" i="1"/>
  <c r="P40" i="1"/>
  <c r="P41" i="1"/>
  <c r="P42" i="1"/>
  <c r="P43" i="1"/>
  <c r="P45" i="1"/>
  <c r="P46" i="1"/>
  <c r="P47" i="1"/>
  <c r="P48" i="1"/>
  <c r="P50" i="1"/>
  <c r="P51" i="1"/>
  <c r="P52" i="1"/>
  <c r="P53" i="1"/>
  <c r="P55" i="1"/>
  <c r="P56" i="1"/>
  <c r="P57" i="1"/>
  <c r="P58" i="1"/>
  <c r="P60" i="1"/>
  <c r="P61" i="1"/>
  <c r="P62" i="1"/>
  <c r="P63" i="1"/>
  <c r="P5" i="1"/>
  <c r="J18" i="1"/>
  <c r="J20" i="1"/>
  <c r="J21" i="1"/>
  <c r="J23" i="1"/>
  <c r="J25" i="1"/>
  <c r="J26" i="1"/>
  <c r="J27" i="1"/>
  <c r="J28" i="1"/>
  <c r="J30" i="1"/>
  <c r="J31" i="1"/>
  <c r="J33" i="1"/>
  <c r="J35" i="1"/>
  <c r="J36" i="1"/>
  <c r="J38" i="1"/>
  <c r="J40" i="1"/>
  <c r="J41" i="1"/>
  <c r="J43" i="1"/>
  <c r="J45" i="1"/>
  <c r="J46" i="1"/>
  <c r="J48" i="1"/>
  <c r="J50" i="1"/>
  <c r="J51" i="1"/>
  <c r="J55" i="1"/>
  <c r="J56" i="1"/>
  <c r="J58" i="1"/>
  <c r="J60" i="1"/>
  <c r="J61" i="1"/>
  <c r="J63" i="1"/>
  <c r="J15" i="1"/>
  <c r="J16" i="1"/>
  <c r="J8" i="1"/>
  <c r="J10" i="1"/>
  <c r="J11" i="1"/>
  <c r="J13" i="1"/>
  <c r="J6" i="1"/>
  <c r="J5" i="1"/>
  <c r="O69" i="1"/>
  <c r="N69" i="1"/>
  <c r="M69" i="1"/>
  <c r="I69" i="1"/>
  <c r="H69" i="1"/>
  <c r="G69" i="1"/>
  <c r="O68" i="1"/>
  <c r="O67" i="1"/>
  <c r="N68" i="1"/>
  <c r="N67" i="1"/>
  <c r="M68" i="1"/>
  <c r="M67" i="1"/>
  <c r="I68" i="1"/>
  <c r="I67" i="1"/>
  <c r="H68" i="1"/>
  <c r="H67" i="1"/>
  <c r="G68" i="1"/>
  <c r="G67" i="1"/>
  <c r="C68" i="1"/>
  <c r="D68" i="1"/>
  <c r="B68" i="1"/>
  <c r="C67" i="1"/>
  <c r="B67" i="1"/>
  <c r="D53" i="1"/>
  <c r="J53" i="1" s="1"/>
  <c r="C53" i="1"/>
  <c r="B53" i="1"/>
  <c r="J68" i="1" l="1"/>
  <c r="P69" i="1"/>
  <c r="P67" i="1"/>
  <c r="B70" i="1"/>
  <c r="J67" i="1"/>
  <c r="P68" i="1"/>
  <c r="G70" i="1"/>
  <c r="M70" i="1"/>
  <c r="C70" i="1"/>
  <c r="H70" i="1"/>
  <c r="I70" i="1"/>
  <c r="J70" i="1" s="1"/>
  <c r="N70" i="1"/>
  <c r="P70" i="1" l="1"/>
</calcChain>
</file>

<file path=xl/sharedStrings.xml><?xml version="1.0" encoding="utf-8"?>
<sst xmlns="http://schemas.openxmlformats.org/spreadsheetml/2006/main" count="900" uniqueCount="59">
  <si>
    <t xml:space="preserve"> Tipointervento </t>
  </si>
  <si>
    <t xml:space="preserve">Ore autorizzate agli operai </t>
  </si>
  <si>
    <t xml:space="preserve">Ore autorizzate agli impiegati </t>
  </si>
  <si>
    <t xml:space="preserve">Totale ore autorizzate </t>
  </si>
  <si>
    <t>Totale</t>
  </si>
  <si>
    <t xml:space="preserve"> Ordinaria</t>
  </si>
  <si>
    <t>Straordinaria</t>
  </si>
  <si>
    <t>Deroga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</si>
  <si>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</si>
  <si>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</si>
  <si>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</si>
  <si>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</si>
  <si>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</si>
  <si>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</si>
  <si>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</si>
  <si>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</si>
  <si>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 xml:space="preserve">* </t>
  </si>
  <si>
    <t>Settembre</t>
  </si>
  <si>
    <t>Ottobre</t>
  </si>
  <si>
    <t>novembre</t>
  </si>
  <si>
    <t>Dicembre</t>
  </si>
  <si>
    <t>TOTALE ORDINARIA</t>
  </si>
  <si>
    <t>OPERAI</t>
  </si>
  <si>
    <t>IMPIEGATI</t>
  </si>
  <si>
    <t>TOTALE STRAORDINARIA</t>
  </si>
  <si>
    <t>DEROGA</t>
  </si>
  <si>
    <t>TOTALE 2019</t>
  </si>
  <si>
    <t>TOTALE 2020</t>
  </si>
  <si>
    <t>TOTALE 2021</t>
  </si>
  <si>
    <t>ANNO 2019</t>
  </si>
  <si>
    <t>ANNO 2020</t>
  </si>
  <si>
    <t>ANNO 2021</t>
  </si>
  <si>
    <t>ANNO 2022</t>
  </si>
  <si>
    <t>% su 2021</t>
  </si>
  <si>
    <t>%  su 2020</t>
  </si>
  <si>
    <t>% su 2019</t>
  </si>
  <si>
    <t>Solidarietà</t>
  </si>
  <si>
    <t>Agricoltura, caccia e silvicoltura</t>
  </si>
  <si>
    <t>Pesca, piscicoltura e servizi connessi</t>
  </si>
  <si>
    <t>Estrazione di minerali</t>
  </si>
  <si>
    <t>Attivita' manifatturiere</t>
  </si>
  <si>
    <t>Produzione e distribuzione di energia elettrica, gas e acqua</t>
  </si>
  <si>
    <t>Costruzioni</t>
  </si>
  <si>
    <t>Alberghi e ristoranti</t>
  </si>
  <si>
    <t>Trasporti, magazzinaggio e comunicazioni</t>
  </si>
  <si>
    <t>Attivita' finanziarie</t>
  </si>
  <si>
    <t>Attivita' immobiliari, noleggio, informatica, ricerca, servizi alle imprese</t>
  </si>
  <si>
    <t>Istruzione</t>
  </si>
  <si>
    <t>Sanita' e assistenza sociale</t>
  </si>
  <si>
    <t>Altri servizi pubblici, sociali e personali</t>
  </si>
  <si>
    <t>Amministrazione pubblica</t>
  </si>
  <si>
    <t>Organizzazioni ed organismi extraterritoriali</t>
  </si>
  <si>
    <t>ORDINARIA</t>
  </si>
  <si>
    <t>STRAORDINARIA</t>
  </si>
  <si>
    <t>TOTALE</t>
  </si>
  <si>
    <t>*</t>
  </si>
  <si>
    <t>Commercio ingrosso dettaglio, riparazione di auto, moto ebeni personali e  casa</t>
  </si>
  <si>
    <t>Varie</t>
  </si>
  <si>
    <t>Novembre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</si>
</sst>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wrapText="1"/>
    </xf>
    <xf numFmtId="3" fontId="0" fillId="0" borderId="0" xfId="0" applyNumberFormat="1"/>
    <xf numFmtId="0" fontId="0" fillId="33" borderId="0" xfId="0" applyFill="1"/>
    <xf numFmtId="3" fontId="16" fillId="0" borderId="0" xfId="0" applyNumberFormat="1" applyFont="1"/>
    <xf numFmtId="0" fontId="16" fillId="0" borderId="0" xfId="0" applyFont="1"/>
    <xf numFmtId="10" fontId="0" fillId="0" borderId="0" xfId="0" applyNumberFormat="1"/>
    <xf numFmtId="0" fontId="0" fillId="34" borderId="0" xfId="0" applyFill="1"/>
    <xf numFmtId="0" fontId="18" fillId="0" borderId="13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0" fillId="0" borderId="21" xfId="0" applyBorder="1"/>
    <xf numFmtId="0" fontId="0" fillId="0" borderId="22" xfId="0" applyBorder="1"/>
    <xf numFmtId="164" fontId="18" fillId="0" borderId="16" xfId="42" applyNumberFormat="1" applyFont="1" applyBorder="1" applyAlignment="1">
      <alignment horizontal="center"/>
    </xf>
    <xf numFmtId="164" fontId="18" fillId="0" borderId="0" xfId="42" applyNumberFormat="1" applyFont="1" applyBorder="1" applyAlignment="1">
      <alignment horizontal="center"/>
    </xf>
    <xf numFmtId="164" fontId="19" fillId="0" borderId="17" xfId="42" applyNumberFormat="1" applyFont="1" applyBorder="1" applyAlignment="1">
      <alignment horizontal="center"/>
    </xf>
    <xf numFmtId="164" fontId="0" fillId="0" borderId="16" xfId="42" applyNumberFormat="1" applyFont="1" applyBorder="1"/>
    <xf numFmtId="164" fontId="18" fillId="0" borderId="0" xfId="42" applyNumberFormat="1" applyFont="1" applyFill="1" applyBorder="1" applyAlignment="1">
      <alignment horizontal="center"/>
    </xf>
    <xf numFmtId="164" fontId="18" fillId="0" borderId="16" xfId="42" applyNumberFormat="1" applyFont="1" applyFill="1" applyBorder="1" applyAlignment="1">
      <alignment horizontal="center"/>
    </xf>
    <xf numFmtId="164" fontId="18" fillId="0" borderId="19" xfId="42" applyNumberFormat="1" applyFont="1" applyBorder="1" applyAlignment="1">
      <alignment horizontal="center"/>
    </xf>
    <xf numFmtId="164" fontId="18" fillId="0" borderId="20" xfId="42" applyNumberFormat="1" applyFont="1" applyBorder="1" applyAlignment="1">
      <alignment horizontal="center"/>
    </xf>
    <xf numFmtId="164" fontId="0" fillId="0" borderId="23" xfId="42" applyNumberFormat="1" applyFont="1" applyBorder="1"/>
    <xf numFmtId="164" fontId="18" fillId="0" borderId="17" xfId="42" applyNumberFormat="1" applyFont="1" applyBorder="1" applyAlignment="1">
      <alignment horizontal="center"/>
    </xf>
    <xf numFmtId="164" fontId="18" fillId="0" borderId="18" xfId="42" applyNumberFormat="1" applyFont="1" applyBorder="1" applyAlignment="1">
      <alignment horizontal="center"/>
    </xf>
    <xf numFmtId="164" fontId="0" fillId="0" borderId="22" xfId="42" applyNumberFormat="1" applyFont="1" applyBorder="1"/>
    <xf numFmtId="164" fontId="0" fillId="0" borderId="21" xfId="42" applyNumberFormat="1" applyFont="1" applyBorder="1"/>
    <xf numFmtId="0" fontId="20" fillId="0" borderId="0" xfId="0" applyFont="1"/>
    <xf numFmtId="164" fontId="19" fillId="0" borderId="0" xfId="42" applyNumberFormat="1" applyFont="1" applyBorder="1" applyAlignment="1">
      <alignment horizontal="center"/>
    </xf>
    <xf numFmtId="164" fontId="18" fillId="0" borderId="10" xfId="42" applyNumberFormat="1" applyFont="1" applyBorder="1" applyAlignment="1">
      <alignment horizontal="center"/>
    </xf>
    <xf numFmtId="164" fontId="18" fillId="0" borderId="11" xfId="42" applyNumberFormat="1" applyFont="1" applyBorder="1" applyAlignment="1">
      <alignment horizontal="center"/>
    </xf>
    <xf numFmtId="164" fontId="19" fillId="0" borderId="12" xfId="42" applyNumberFormat="1" applyFont="1" applyBorder="1" applyAlignment="1">
      <alignment horizontal="center"/>
    </xf>
    <xf numFmtId="164" fontId="18" fillId="0" borderId="16" xfId="42" applyNumberFormat="1" applyFont="1" applyBorder="1"/>
    <xf numFmtId="9" fontId="0" fillId="0" borderId="0" xfId="43" applyFont="1"/>
    <xf numFmtId="164" fontId="0" fillId="0" borderId="0" xfId="42" applyNumberFormat="1" applyFont="1"/>
    <xf numFmtId="3" fontId="0" fillId="0" borderId="0" xfId="0" applyNumberFormat="1" applyFont="1"/>
    <xf numFmtId="164" fontId="16" fillId="0" borderId="23" xfId="42" applyNumberFormat="1" applyFont="1" applyBorder="1"/>
    <xf numFmtId="164" fontId="19" fillId="0" borderId="20" xfId="42" applyNumberFormat="1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164" fontId="16" fillId="0" borderId="22" xfId="42" applyNumberFormat="1" applyFont="1" applyBorder="1"/>
    <xf numFmtId="17" fontId="16" fillId="35" borderId="10" xfId="0" quotePrefix="1" applyNumberFormat="1" applyFont="1" applyFill="1" applyBorder="1" applyAlignment="1">
      <alignment horizontal="center"/>
    </xf>
    <xf numFmtId="0" fontId="16" fillId="35" borderId="11" xfId="0" applyFont="1" applyFill="1" applyBorder="1" applyAlignment="1">
      <alignment horizontal="center"/>
    </xf>
    <xf numFmtId="0" fontId="16" fillId="35" borderId="12" xfId="0" applyFont="1" applyFill="1" applyBorder="1" applyAlignment="1">
      <alignment horizontal="center"/>
    </xf>
  </cellXfs>
  <cellStyles count="44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Migliaia" xfId="42" builtinId="3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Percentuale" xfId="43" builtinId="5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3"/>
  <sheetViews>
    <sheetView tabSelected="1" topLeftCell="I34" zoomScale="70" zoomScaleNormal="70" workbookViewId="0">
      <selection activeCell="O70" sqref="O70"/>
    </sheetView>
  </sheetViews>
  <sheetFormatPr defaultRowHeight="15" x14ac:dyDescent="0.25"/>
  <cols>
    <col min="1" max="1" width="21.7109375" bestFit="1" customWidth="1"/>
    <col min="2" max="2" width="25.140625" bestFit="1" customWidth="1"/>
    <col min="3" max="3" width="28" bestFit="1" customWidth="1"/>
    <col min="4" max="4" width="21" bestFit="1" customWidth="1"/>
    <col min="5" max="5" width="7.28515625" customWidth="1"/>
    <col min="6" max="6" width="21.7109375" bestFit="1" customWidth="1"/>
    <col min="7" max="7" width="23.28515625" bestFit="1" customWidth="1"/>
    <col min="8" max="8" width="28" bestFit="1" customWidth="1"/>
    <col min="9" max="9" width="21" bestFit="1" customWidth="1"/>
    <col min="10" max="10" width="17" bestFit="1" customWidth="1"/>
    <col min="11" max="11" width="7" customWidth="1"/>
    <col min="12" max="12" width="21.7109375" bestFit="1" customWidth="1"/>
    <col min="13" max="13" width="25.140625" bestFit="1" customWidth="1"/>
    <col min="14" max="14" width="28" bestFit="1" customWidth="1"/>
    <col min="15" max="15" width="21" bestFit="1" customWidth="1"/>
    <col min="16" max="16" width="17" bestFit="1" customWidth="1"/>
    <col min="17" max="17" width="10" customWidth="1"/>
    <col min="18" max="18" width="26.85546875" bestFit="1" customWidth="1"/>
    <col min="19" max="19" width="25.140625" bestFit="1" customWidth="1"/>
    <col min="20" max="20" width="28" bestFit="1" customWidth="1"/>
    <col min="21" max="21" width="21" bestFit="1" customWidth="1"/>
    <col min="22" max="22" width="10.7109375" bestFit="1" customWidth="1"/>
  </cols>
  <sheetData>
    <row r="1" spans="1:22" ht="23.25" customHeight="1" x14ac:dyDescent="0.25">
      <c r="A1" s="7" t="s">
        <v>29</v>
      </c>
      <c r="B1" s="7"/>
      <c r="C1" s="7"/>
      <c r="D1" s="7"/>
      <c r="F1" s="7" t="s">
        <v>30</v>
      </c>
      <c r="G1" s="7"/>
      <c r="H1" s="7"/>
      <c r="I1" s="7"/>
      <c r="J1" s="7"/>
      <c r="L1" s="7" t="s">
        <v>31</v>
      </c>
      <c r="M1" s="7"/>
      <c r="N1" s="7"/>
      <c r="O1" s="7"/>
      <c r="P1" s="7"/>
      <c r="R1" s="7" t="s">
        <v>32</v>
      </c>
      <c r="S1" s="7"/>
      <c r="T1" s="7"/>
      <c r="U1" s="7"/>
      <c r="V1" s="7"/>
    </row>
    <row r="2" spans="1:22" x14ac:dyDescent="0.25">
      <c r="R2" s="1"/>
    </row>
    <row r="3" spans="1:22" x14ac:dyDescent="0.25">
      <c r="A3" t="s">
        <v>0</v>
      </c>
      <c r="B3" t="s">
        <v>1</v>
      </c>
      <c r="C3" t="s">
        <v>2</v>
      </c>
      <c r="D3" t="s">
        <v>3</v>
      </c>
      <c r="F3" t="s">
        <v>0</v>
      </c>
      <c r="G3" t="s">
        <v>1</v>
      </c>
      <c r="H3" t="s">
        <v>2</v>
      </c>
      <c r="I3" t="s">
        <v>3</v>
      </c>
      <c r="J3" t="s">
        <v>35</v>
      </c>
      <c r="L3" t="s">
        <v>0</v>
      </c>
      <c r="M3" t="s">
        <v>1</v>
      </c>
      <c r="N3" t="s">
        <v>2</v>
      </c>
      <c r="O3" t="s">
        <v>3</v>
      </c>
      <c r="P3" t="s">
        <v>34</v>
      </c>
      <c r="R3" t="s">
        <v>0</v>
      </c>
      <c r="S3" t="s">
        <v>1</v>
      </c>
      <c r="T3" t="s">
        <v>2</v>
      </c>
      <c r="U3" t="s">
        <v>3</v>
      </c>
      <c r="V3" t="s">
        <v>33</v>
      </c>
    </row>
    <row r="4" spans="1:22" x14ac:dyDescent="0.25">
      <c r="A4" s="3" t="s">
        <v>8</v>
      </c>
      <c r="F4" s="3" t="s">
        <v>8</v>
      </c>
      <c r="G4" s="2"/>
      <c r="H4" s="2"/>
      <c r="I4" s="2"/>
      <c r="L4" s="3" t="s">
        <v>8</v>
      </c>
      <c r="M4" s="2"/>
      <c r="N4" s="2"/>
      <c r="O4" s="2"/>
      <c r="R4" s="3" t="s">
        <v>8</v>
      </c>
    </row>
    <row r="5" spans="1:22" x14ac:dyDescent="0.25">
      <c r="A5" t="s">
        <v>5</v>
      </c>
      <c r="B5" s="2">
        <v>211818</v>
      </c>
      <c r="C5" s="2">
        <v>42256</v>
      </c>
      <c r="D5" s="2">
        <v>254074</v>
      </c>
      <c r="E5" s="2"/>
      <c r="F5" t="s">
        <v>5</v>
      </c>
      <c r="G5" s="2">
        <v>409376</v>
      </c>
      <c r="H5" s="2">
        <v>106771</v>
      </c>
      <c r="I5" s="2">
        <v>516147</v>
      </c>
      <c r="J5" s="6">
        <f>I5/D5-1</f>
        <v>1.0314829537851176</v>
      </c>
      <c r="L5" t="s">
        <v>5</v>
      </c>
      <c r="M5" s="2">
        <v>1304885</v>
      </c>
      <c r="N5" s="2">
        <v>1052210</v>
      </c>
      <c r="O5" s="2">
        <v>2357095</v>
      </c>
      <c r="P5" s="6">
        <f>O5/I5-1</f>
        <v>3.5667125838181759</v>
      </c>
      <c r="R5" t="s">
        <v>5</v>
      </c>
      <c r="S5" s="2">
        <v>1327125</v>
      </c>
      <c r="T5" s="2">
        <v>1390660</v>
      </c>
      <c r="U5" s="2">
        <v>2717785</v>
      </c>
      <c r="V5" s="32">
        <f>U5/O5-1</f>
        <v>0.15302310683277498</v>
      </c>
    </row>
    <row r="6" spans="1:22" x14ac:dyDescent="0.25">
      <c r="A6" t="s">
        <v>6</v>
      </c>
      <c r="B6" s="2">
        <v>89443</v>
      </c>
      <c r="C6" s="2">
        <v>105524</v>
      </c>
      <c r="D6" s="2">
        <v>194967</v>
      </c>
      <c r="E6" s="2"/>
      <c r="F6" t="s">
        <v>6</v>
      </c>
      <c r="G6" s="2">
        <v>123267</v>
      </c>
      <c r="H6" s="2">
        <v>91901</v>
      </c>
      <c r="I6" s="2">
        <v>215168</v>
      </c>
      <c r="J6" s="6">
        <f>I6/D6-1</f>
        <v>0.10361240620207512</v>
      </c>
      <c r="L6" t="s">
        <v>6</v>
      </c>
      <c r="M6" s="2">
        <v>728654</v>
      </c>
      <c r="N6" s="2">
        <v>511683</v>
      </c>
      <c r="O6" s="2">
        <v>1240337</v>
      </c>
      <c r="P6" s="6">
        <f t="shared" ref="P6:P69" si="0">O6/I6-1</f>
        <v>4.76450494497323</v>
      </c>
      <c r="R6" t="s">
        <v>6</v>
      </c>
      <c r="S6" s="2">
        <v>285429</v>
      </c>
      <c r="T6" s="2">
        <v>271611</v>
      </c>
      <c r="U6" s="2">
        <v>557040</v>
      </c>
      <c r="V6" s="32">
        <f t="shared" ref="V6:V58" si="1">U6/O6-1</f>
        <v>-0.55089624835830908</v>
      </c>
    </row>
    <row r="7" spans="1:22" x14ac:dyDescent="0.25">
      <c r="A7" t="s">
        <v>7</v>
      </c>
      <c r="B7" t="s">
        <v>16</v>
      </c>
      <c r="C7" t="s">
        <v>16</v>
      </c>
      <c r="D7" t="s">
        <v>16</v>
      </c>
      <c r="F7" t="s">
        <v>7</v>
      </c>
      <c r="G7" t="s">
        <v>16</v>
      </c>
      <c r="H7" t="s">
        <v>16</v>
      </c>
      <c r="I7" t="s">
        <v>16</v>
      </c>
      <c r="J7" s="6"/>
      <c r="L7" t="s">
        <v>7</v>
      </c>
      <c r="M7" s="2">
        <v>2412196</v>
      </c>
      <c r="N7" s="2">
        <v>5656709</v>
      </c>
      <c r="O7" s="2">
        <v>8068905</v>
      </c>
      <c r="P7" s="6"/>
      <c r="R7" t="s">
        <v>7</v>
      </c>
      <c r="S7" s="2">
        <v>1401813</v>
      </c>
      <c r="T7" s="2">
        <v>2170035</v>
      </c>
      <c r="U7" s="2">
        <v>3571848</v>
      </c>
      <c r="V7" s="32">
        <f t="shared" si="1"/>
        <v>-0.5573317569112537</v>
      </c>
    </row>
    <row r="8" spans="1:22" x14ac:dyDescent="0.25">
      <c r="A8" t="s">
        <v>4</v>
      </c>
      <c r="B8" s="4">
        <v>301261</v>
      </c>
      <c r="C8" s="4">
        <v>147780</v>
      </c>
      <c r="D8" s="4">
        <v>449041</v>
      </c>
      <c r="E8" s="2"/>
      <c r="F8" s="5" t="s">
        <v>4</v>
      </c>
      <c r="G8" s="4">
        <v>532643</v>
      </c>
      <c r="H8" s="4">
        <v>198672</v>
      </c>
      <c r="I8" s="4">
        <v>731315</v>
      </c>
      <c r="J8" s="6">
        <f t="shared" ref="J8:J70" si="2">I8/D8-1</f>
        <v>0.62861520440227059</v>
      </c>
      <c r="L8" t="s">
        <v>4</v>
      </c>
      <c r="M8" s="2">
        <v>4445735</v>
      </c>
      <c r="N8" s="2">
        <v>7220602</v>
      </c>
      <c r="O8" s="2">
        <v>11666337</v>
      </c>
      <c r="P8" s="6">
        <f t="shared" si="0"/>
        <v>14.952547124016327</v>
      </c>
      <c r="R8" t="s">
        <v>4</v>
      </c>
      <c r="S8" s="4">
        <v>3014367</v>
      </c>
      <c r="T8" s="4">
        <v>3832306</v>
      </c>
      <c r="U8" s="4">
        <v>6846673</v>
      </c>
      <c r="V8" s="32">
        <f t="shared" si="1"/>
        <v>-0.41312573089565308</v>
      </c>
    </row>
    <row r="9" spans="1:22" x14ac:dyDescent="0.25">
      <c r="A9" s="3" t="s">
        <v>9</v>
      </c>
      <c r="B9" s="2"/>
      <c r="C9" s="2"/>
      <c r="D9" s="2"/>
      <c r="E9" s="2"/>
      <c r="F9" s="3" t="s">
        <v>9</v>
      </c>
      <c r="J9" s="6"/>
      <c r="L9" s="3" t="s">
        <v>9</v>
      </c>
      <c r="P9" s="6"/>
      <c r="R9" s="3" t="s">
        <v>9</v>
      </c>
      <c r="V9" s="32"/>
    </row>
    <row r="10" spans="1:22" x14ac:dyDescent="0.25">
      <c r="A10" t="s">
        <v>5</v>
      </c>
      <c r="B10" s="2">
        <v>364909</v>
      </c>
      <c r="C10" s="2">
        <v>132456</v>
      </c>
      <c r="D10" s="2">
        <v>497365</v>
      </c>
      <c r="E10" s="2"/>
      <c r="F10" t="s">
        <v>5</v>
      </c>
      <c r="G10" s="2">
        <v>513098</v>
      </c>
      <c r="H10" s="2">
        <v>165727</v>
      </c>
      <c r="I10" s="2">
        <v>678825</v>
      </c>
      <c r="J10" s="6">
        <f t="shared" si="2"/>
        <v>0.36484272114040994</v>
      </c>
      <c r="L10" t="s">
        <v>5</v>
      </c>
      <c r="M10" s="2">
        <v>666488</v>
      </c>
      <c r="N10" s="2">
        <v>385451</v>
      </c>
      <c r="O10" s="2">
        <v>1051939</v>
      </c>
      <c r="P10" s="6">
        <f t="shared" si="0"/>
        <v>0.54964681618973965</v>
      </c>
      <c r="R10" t="s">
        <v>5</v>
      </c>
      <c r="S10" s="2">
        <v>430792</v>
      </c>
      <c r="T10" s="2">
        <v>259438</v>
      </c>
      <c r="U10" s="2">
        <v>690230</v>
      </c>
      <c r="V10" s="32">
        <f t="shared" si="1"/>
        <v>-0.34384978596667681</v>
      </c>
    </row>
    <row r="11" spans="1:22" x14ac:dyDescent="0.25">
      <c r="A11" t="s">
        <v>6</v>
      </c>
      <c r="B11" s="2">
        <v>651580</v>
      </c>
      <c r="C11" s="2">
        <v>105390</v>
      </c>
      <c r="D11" s="2">
        <v>756970</v>
      </c>
      <c r="E11" s="2"/>
      <c r="F11" t="s">
        <v>6</v>
      </c>
      <c r="G11" s="2">
        <v>73754</v>
      </c>
      <c r="H11" s="2">
        <v>228033</v>
      </c>
      <c r="I11" s="2">
        <v>301787</v>
      </c>
      <c r="J11" s="6">
        <f t="shared" si="2"/>
        <v>-0.60132237737294747</v>
      </c>
      <c r="L11" t="s">
        <v>6</v>
      </c>
      <c r="M11" s="2">
        <v>274921</v>
      </c>
      <c r="N11" s="2">
        <v>1876440</v>
      </c>
      <c r="O11" s="2">
        <v>2151361</v>
      </c>
      <c r="P11" s="6">
        <f t="shared" si="0"/>
        <v>6.1287398065523035</v>
      </c>
      <c r="R11" t="s">
        <v>6</v>
      </c>
      <c r="S11" s="2">
        <v>93299</v>
      </c>
      <c r="T11" s="2">
        <v>1237514</v>
      </c>
      <c r="U11" s="2">
        <v>1330813</v>
      </c>
      <c r="V11" s="32">
        <f t="shared" si="1"/>
        <v>-0.38140879192288046</v>
      </c>
    </row>
    <row r="12" spans="1:22" x14ac:dyDescent="0.25">
      <c r="A12" t="s">
        <v>7</v>
      </c>
      <c r="B12" t="s">
        <v>16</v>
      </c>
      <c r="C12" t="s">
        <v>16</v>
      </c>
      <c r="D12" t="s">
        <v>16</v>
      </c>
      <c r="F12" t="s">
        <v>7</v>
      </c>
      <c r="G12" t="s">
        <v>16</v>
      </c>
      <c r="H12" t="s">
        <v>16</v>
      </c>
      <c r="I12" t="s">
        <v>16</v>
      </c>
      <c r="J12" s="6"/>
      <c r="L12" t="s">
        <v>7</v>
      </c>
      <c r="M12" s="2">
        <v>3196634</v>
      </c>
      <c r="N12" s="2">
        <v>5495965</v>
      </c>
      <c r="O12" s="2">
        <v>8692599</v>
      </c>
      <c r="P12" s="6"/>
      <c r="R12" t="s">
        <v>7</v>
      </c>
      <c r="S12" s="2">
        <v>296898</v>
      </c>
      <c r="T12" s="2">
        <v>230517</v>
      </c>
      <c r="U12" s="2">
        <v>527415</v>
      </c>
      <c r="V12" s="32">
        <f t="shared" si="1"/>
        <v>-0.93932597143846164</v>
      </c>
    </row>
    <row r="13" spans="1:22" x14ac:dyDescent="0.25">
      <c r="A13" t="s">
        <v>4</v>
      </c>
      <c r="B13" s="4">
        <v>1016489</v>
      </c>
      <c r="C13" s="4">
        <v>237846</v>
      </c>
      <c r="D13" s="4">
        <v>1254335</v>
      </c>
      <c r="E13" s="2"/>
      <c r="F13" t="s">
        <v>4</v>
      </c>
      <c r="G13" s="4">
        <v>586852</v>
      </c>
      <c r="H13" s="4">
        <v>393760</v>
      </c>
      <c r="I13" s="4">
        <v>980612</v>
      </c>
      <c r="J13" s="6">
        <f t="shared" si="2"/>
        <v>-0.21822160746531027</v>
      </c>
      <c r="L13" t="s">
        <v>4</v>
      </c>
      <c r="M13" s="2">
        <v>4138043</v>
      </c>
      <c r="N13" s="2">
        <v>7757856</v>
      </c>
      <c r="O13" s="2">
        <v>11895899</v>
      </c>
      <c r="P13" s="6">
        <f t="shared" si="0"/>
        <v>11.131096702875347</v>
      </c>
      <c r="R13" t="s">
        <v>4</v>
      </c>
      <c r="S13" s="4">
        <v>820989</v>
      </c>
      <c r="T13" s="4">
        <v>1727469</v>
      </c>
      <c r="U13" s="4">
        <v>2548458</v>
      </c>
      <c r="V13" s="32">
        <f t="shared" si="1"/>
        <v>-0.78577003722038996</v>
      </c>
    </row>
    <row r="14" spans="1:22" x14ac:dyDescent="0.25">
      <c r="A14" s="3" t="s">
        <v>10</v>
      </c>
      <c r="F14" s="3" t="s">
        <v>10</v>
      </c>
      <c r="J14" s="6"/>
      <c r="L14" s="3" t="s">
        <v>10</v>
      </c>
      <c r="P14" s="6"/>
      <c r="R14" s="3" t="s">
        <v>10</v>
      </c>
      <c r="V14" s="32"/>
    </row>
    <row r="15" spans="1:22" x14ac:dyDescent="0.25">
      <c r="A15" t="s">
        <v>5</v>
      </c>
      <c r="B15" s="2">
        <v>266427</v>
      </c>
      <c r="C15" s="2">
        <v>69060</v>
      </c>
      <c r="D15" s="2">
        <v>335487</v>
      </c>
      <c r="E15" s="2"/>
      <c r="F15" t="s">
        <v>5</v>
      </c>
      <c r="G15" s="2">
        <v>530012</v>
      </c>
      <c r="H15" s="2">
        <v>290671</v>
      </c>
      <c r="I15" s="2">
        <v>820683</v>
      </c>
      <c r="J15" s="6">
        <f t="shared" si="2"/>
        <v>1.4462438186874604</v>
      </c>
      <c r="L15" t="s">
        <v>5</v>
      </c>
      <c r="M15" s="2">
        <v>11733596</v>
      </c>
      <c r="N15" s="2">
        <v>11949641</v>
      </c>
      <c r="O15" s="2">
        <v>23683237</v>
      </c>
      <c r="P15" s="6">
        <f t="shared" si="0"/>
        <v>27.857959772530929</v>
      </c>
      <c r="R15" t="s">
        <v>5</v>
      </c>
      <c r="S15" s="2">
        <v>358209</v>
      </c>
      <c r="T15" s="2">
        <v>247186</v>
      </c>
      <c r="U15" s="2">
        <v>605395</v>
      </c>
      <c r="V15" s="32">
        <f t="shared" si="1"/>
        <v>-0.97443782705886028</v>
      </c>
    </row>
    <row r="16" spans="1:22" x14ac:dyDescent="0.25">
      <c r="A16" t="s">
        <v>6</v>
      </c>
      <c r="B16" s="2">
        <v>191789</v>
      </c>
      <c r="C16" s="2">
        <v>321192</v>
      </c>
      <c r="D16" s="2">
        <v>512981</v>
      </c>
      <c r="E16" s="2"/>
      <c r="F16" t="s">
        <v>6</v>
      </c>
      <c r="G16" s="2">
        <v>204867</v>
      </c>
      <c r="H16" s="2">
        <v>72628</v>
      </c>
      <c r="I16" s="2">
        <v>277495</v>
      </c>
      <c r="J16" s="6">
        <f t="shared" si="2"/>
        <v>-0.45905403903848285</v>
      </c>
      <c r="L16" t="s">
        <v>6</v>
      </c>
      <c r="M16" s="2">
        <v>264301</v>
      </c>
      <c r="N16" s="2">
        <v>414135</v>
      </c>
      <c r="O16" s="2">
        <v>678436</v>
      </c>
      <c r="P16" s="6">
        <f t="shared" si="0"/>
        <v>1.4448584659183048</v>
      </c>
      <c r="R16" t="s">
        <v>6</v>
      </c>
      <c r="S16" s="2">
        <v>454017</v>
      </c>
      <c r="T16" s="2">
        <v>1955977</v>
      </c>
      <c r="U16" s="2">
        <v>2409994</v>
      </c>
      <c r="V16" s="32">
        <f t="shared" si="1"/>
        <v>2.5522790653797851</v>
      </c>
    </row>
    <row r="17" spans="1:22" x14ac:dyDescent="0.25">
      <c r="A17" t="s">
        <v>7</v>
      </c>
      <c r="B17" t="s">
        <v>16</v>
      </c>
      <c r="C17" t="s">
        <v>16</v>
      </c>
      <c r="D17" t="s">
        <v>16</v>
      </c>
      <c r="F17" t="s">
        <v>7</v>
      </c>
      <c r="G17" t="s">
        <v>16</v>
      </c>
      <c r="H17" t="s">
        <v>16</v>
      </c>
      <c r="I17" t="s">
        <v>16</v>
      </c>
      <c r="J17" s="6"/>
      <c r="L17" t="s">
        <v>7</v>
      </c>
      <c r="M17" s="2">
        <v>6676287</v>
      </c>
      <c r="N17" s="2">
        <v>13754160</v>
      </c>
      <c r="O17" s="2">
        <v>20430447</v>
      </c>
      <c r="P17" s="6"/>
      <c r="R17" t="s">
        <v>7</v>
      </c>
      <c r="S17" s="2">
        <v>52536</v>
      </c>
      <c r="T17" s="2">
        <v>57284</v>
      </c>
      <c r="U17" s="2">
        <v>109820</v>
      </c>
      <c r="V17" s="32">
        <f t="shared" si="1"/>
        <v>-0.99462468931785974</v>
      </c>
    </row>
    <row r="18" spans="1:22" x14ac:dyDescent="0.25">
      <c r="A18" t="s">
        <v>4</v>
      </c>
      <c r="B18" s="4">
        <v>458216</v>
      </c>
      <c r="C18" s="4">
        <v>390252</v>
      </c>
      <c r="D18" s="4">
        <v>848468</v>
      </c>
      <c r="E18" s="2"/>
      <c r="F18" t="s">
        <v>4</v>
      </c>
      <c r="G18" s="4">
        <v>734879</v>
      </c>
      <c r="H18" s="4">
        <v>363299</v>
      </c>
      <c r="I18" s="4">
        <v>1098178</v>
      </c>
      <c r="J18" s="6">
        <f t="shared" si="2"/>
        <v>0.29430691552303689</v>
      </c>
      <c r="L18" t="s">
        <v>4</v>
      </c>
      <c r="M18" s="2">
        <v>18674184</v>
      </c>
      <c r="N18" s="2">
        <v>26117936</v>
      </c>
      <c r="O18" s="2">
        <v>44792120</v>
      </c>
      <c r="P18" s="6">
        <f t="shared" si="0"/>
        <v>39.787668301495749</v>
      </c>
      <c r="R18" t="s">
        <v>4</v>
      </c>
      <c r="S18" s="4">
        <v>864762</v>
      </c>
      <c r="T18" s="4">
        <v>2260447</v>
      </c>
      <c r="U18" s="4">
        <v>3125209</v>
      </c>
      <c r="V18" s="32">
        <f t="shared" si="1"/>
        <v>-0.93022859824451265</v>
      </c>
    </row>
    <row r="19" spans="1:22" x14ac:dyDescent="0.25">
      <c r="A19" s="3" t="s">
        <v>11</v>
      </c>
      <c r="F19" s="3" t="s">
        <v>11</v>
      </c>
      <c r="J19" s="6"/>
      <c r="L19" s="3" t="s">
        <v>11</v>
      </c>
      <c r="P19" s="6"/>
      <c r="R19" s="3" t="s">
        <v>11</v>
      </c>
      <c r="V19" s="32"/>
    </row>
    <row r="20" spans="1:22" x14ac:dyDescent="0.25">
      <c r="A20" t="s">
        <v>5</v>
      </c>
      <c r="B20" s="2">
        <v>127326</v>
      </c>
      <c r="C20" s="2">
        <v>29991</v>
      </c>
      <c r="D20" s="2">
        <v>157317</v>
      </c>
      <c r="E20" s="2"/>
      <c r="F20" t="s">
        <v>5</v>
      </c>
      <c r="G20" s="2">
        <v>34099307</v>
      </c>
      <c r="H20" s="2">
        <v>22351651</v>
      </c>
      <c r="I20" s="2">
        <v>56450958</v>
      </c>
      <c r="J20" s="6">
        <f t="shared" si="2"/>
        <v>357.83571387707622</v>
      </c>
      <c r="L20" t="s">
        <v>5</v>
      </c>
      <c r="M20" s="2">
        <v>2573350</v>
      </c>
      <c r="N20" s="2">
        <v>1773998</v>
      </c>
      <c r="O20" s="2">
        <v>4347348</v>
      </c>
      <c r="P20" s="6">
        <f t="shared" si="0"/>
        <v>-0.9229889420122861</v>
      </c>
      <c r="R20" t="s">
        <v>5</v>
      </c>
      <c r="S20" s="2">
        <v>528426</v>
      </c>
      <c r="T20" s="2">
        <v>351034</v>
      </c>
      <c r="U20" s="2">
        <v>879460</v>
      </c>
      <c r="V20" s="32">
        <f t="shared" si="1"/>
        <v>-0.79770195530700549</v>
      </c>
    </row>
    <row r="21" spans="1:22" x14ac:dyDescent="0.25">
      <c r="A21" t="s">
        <v>6</v>
      </c>
      <c r="B21" s="2">
        <v>61894</v>
      </c>
      <c r="C21" s="2">
        <v>778215</v>
      </c>
      <c r="D21" s="2">
        <v>840109</v>
      </c>
      <c r="E21" s="2"/>
      <c r="F21" t="s">
        <v>6</v>
      </c>
      <c r="G21" s="2">
        <v>968593</v>
      </c>
      <c r="H21" s="2">
        <v>554433</v>
      </c>
      <c r="I21" s="2">
        <v>1523026</v>
      </c>
      <c r="J21" s="6">
        <f t="shared" si="2"/>
        <v>0.81289094629387382</v>
      </c>
      <c r="L21" t="s">
        <v>6</v>
      </c>
      <c r="M21" s="2">
        <v>236336</v>
      </c>
      <c r="N21" s="2">
        <v>485091</v>
      </c>
      <c r="O21" s="2">
        <v>721427</v>
      </c>
      <c r="P21" s="6">
        <f t="shared" si="0"/>
        <v>-0.52631997090003724</v>
      </c>
      <c r="R21" t="s">
        <v>6</v>
      </c>
      <c r="S21" s="2">
        <v>37878</v>
      </c>
      <c r="T21" s="2">
        <v>545783</v>
      </c>
      <c r="U21" s="2">
        <v>583661</v>
      </c>
      <c r="V21" s="32">
        <f t="shared" si="1"/>
        <v>-0.1909631882366476</v>
      </c>
    </row>
    <row r="22" spans="1:22" x14ac:dyDescent="0.25">
      <c r="A22" t="s">
        <v>7</v>
      </c>
      <c r="B22" t="s">
        <v>16</v>
      </c>
      <c r="C22" t="s">
        <v>16</v>
      </c>
      <c r="D22" t="s">
        <v>16</v>
      </c>
      <c r="F22" t="s">
        <v>7</v>
      </c>
      <c r="G22" s="2">
        <v>554922</v>
      </c>
      <c r="H22" s="2">
        <v>1114196</v>
      </c>
      <c r="I22" s="2">
        <v>1669118</v>
      </c>
      <c r="J22" s="6"/>
      <c r="L22" t="s">
        <v>7</v>
      </c>
      <c r="M22" s="2">
        <v>2884510</v>
      </c>
      <c r="N22" s="2">
        <v>3967786</v>
      </c>
      <c r="O22" s="2">
        <v>6852296</v>
      </c>
      <c r="P22" s="6">
        <f t="shared" si="0"/>
        <v>3.1053394667123593</v>
      </c>
      <c r="R22" t="s">
        <v>7</v>
      </c>
      <c r="S22" s="2">
        <v>7213</v>
      </c>
      <c r="T22" s="2">
        <v>5637</v>
      </c>
      <c r="U22" s="2">
        <v>12850</v>
      </c>
      <c r="V22" s="32">
        <f t="shared" si="1"/>
        <v>-0.99812471615353449</v>
      </c>
    </row>
    <row r="23" spans="1:22" x14ac:dyDescent="0.25">
      <c r="A23" t="s">
        <v>4</v>
      </c>
      <c r="B23" s="4">
        <v>189220</v>
      </c>
      <c r="C23" s="4">
        <v>808206</v>
      </c>
      <c r="D23" s="4">
        <v>997426</v>
      </c>
      <c r="E23" s="2"/>
      <c r="F23" t="s">
        <v>4</v>
      </c>
      <c r="G23" s="4">
        <v>35622822</v>
      </c>
      <c r="H23" s="4">
        <v>24020280</v>
      </c>
      <c r="I23" s="4">
        <v>59643102</v>
      </c>
      <c r="J23" s="6">
        <f t="shared" si="2"/>
        <v>58.797019528265757</v>
      </c>
      <c r="L23" t="s">
        <v>4</v>
      </c>
      <c r="M23" s="2">
        <v>5694196</v>
      </c>
      <c r="N23" s="2">
        <v>6226875</v>
      </c>
      <c r="O23" s="2">
        <v>11921071</v>
      </c>
      <c r="P23" s="6">
        <f t="shared" si="0"/>
        <v>-0.80012657624682237</v>
      </c>
      <c r="R23" t="s">
        <v>4</v>
      </c>
      <c r="S23" s="4">
        <v>573517</v>
      </c>
      <c r="T23" s="4">
        <v>902454</v>
      </c>
      <c r="U23" s="4">
        <v>1475971</v>
      </c>
      <c r="V23" s="32">
        <f t="shared" si="1"/>
        <v>-0.87618805390891474</v>
      </c>
    </row>
    <row r="24" spans="1:22" x14ac:dyDescent="0.25">
      <c r="A24" s="3" t="s">
        <v>12</v>
      </c>
      <c r="F24" s="3" t="s">
        <v>12</v>
      </c>
      <c r="J24" s="6"/>
      <c r="L24" s="3" t="s">
        <v>12</v>
      </c>
      <c r="P24" s="6"/>
      <c r="R24" s="3" t="s">
        <v>12</v>
      </c>
      <c r="V24" s="32"/>
    </row>
    <row r="25" spans="1:22" x14ac:dyDescent="0.25">
      <c r="A25" t="s">
        <v>5</v>
      </c>
      <c r="B25" s="2">
        <v>236401</v>
      </c>
      <c r="C25" s="2">
        <v>85166</v>
      </c>
      <c r="D25" s="2">
        <v>321567</v>
      </c>
      <c r="E25" s="2"/>
      <c r="F25" t="s">
        <v>5</v>
      </c>
      <c r="G25" s="2">
        <v>10270577</v>
      </c>
      <c r="H25" s="2">
        <v>11403373</v>
      </c>
      <c r="I25" s="2">
        <v>21673950</v>
      </c>
      <c r="J25" s="6">
        <f t="shared" si="2"/>
        <v>66.401039285747601</v>
      </c>
      <c r="L25" t="s">
        <v>5</v>
      </c>
      <c r="M25" s="2">
        <v>419913</v>
      </c>
      <c r="N25" s="2">
        <v>298266</v>
      </c>
      <c r="O25" s="2">
        <v>718179</v>
      </c>
      <c r="P25" s="6">
        <f t="shared" si="0"/>
        <v>-0.96686441557722524</v>
      </c>
      <c r="R25" t="s">
        <v>5</v>
      </c>
      <c r="S25" s="2">
        <v>847734</v>
      </c>
      <c r="T25" s="2">
        <v>545864</v>
      </c>
      <c r="U25" s="2">
        <v>1393598</v>
      </c>
      <c r="V25" s="32">
        <f t="shared" si="1"/>
        <v>0.94046052585775963</v>
      </c>
    </row>
    <row r="26" spans="1:22" x14ac:dyDescent="0.25">
      <c r="A26" t="s">
        <v>6</v>
      </c>
      <c r="B26" s="2">
        <v>103772</v>
      </c>
      <c r="C26" s="2">
        <v>253984</v>
      </c>
      <c r="D26" s="2">
        <v>357756</v>
      </c>
      <c r="E26" s="2"/>
      <c r="F26" t="s">
        <v>6</v>
      </c>
      <c r="G26" s="2">
        <v>796809</v>
      </c>
      <c r="H26" s="2">
        <v>1774489</v>
      </c>
      <c r="I26" s="2">
        <v>2571298</v>
      </c>
      <c r="J26" s="6">
        <f t="shared" si="2"/>
        <v>6.1872952515122037</v>
      </c>
      <c r="L26" t="s">
        <v>6</v>
      </c>
      <c r="M26" s="2">
        <v>327190</v>
      </c>
      <c r="N26" s="2">
        <v>591307</v>
      </c>
      <c r="O26" s="2">
        <v>918497</v>
      </c>
      <c r="P26" s="6">
        <f t="shared" si="0"/>
        <v>-0.64278858382031179</v>
      </c>
      <c r="R26" t="s">
        <v>6</v>
      </c>
      <c r="S26" s="2">
        <v>466515</v>
      </c>
      <c r="T26" s="2">
        <v>669915</v>
      </c>
      <c r="U26" s="2">
        <v>1136430</v>
      </c>
      <c r="V26" s="32">
        <f t="shared" si="1"/>
        <v>0.23727132478385893</v>
      </c>
    </row>
    <row r="27" spans="1:22" x14ac:dyDescent="0.25">
      <c r="A27" t="s">
        <v>7</v>
      </c>
      <c r="B27">
        <v>0</v>
      </c>
      <c r="C27">
        <v>372</v>
      </c>
      <c r="D27">
        <v>372</v>
      </c>
      <c r="F27" t="s">
        <v>7</v>
      </c>
      <c r="G27" s="2">
        <v>10326972</v>
      </c>
      <c r="H27" s="2">
        <v>17448591</v>
      </c>
      <c r="I27" s="2">
        <v>27775563</v>
      </c>
      <c r="J27" s="6">
        <f t="shared" si="2"/>
        <v>74664.491935483864</v>
      </c>
      <c r="L27" t="s">
        <v>7</v>
      </c>
      <c r="M27" s="2">
        <v>3706375</v>
      </c>
      <c r="N27" s="2">
        <v>5330588</v>
      </c>
      <c r="O27" s="2">
        <v>9036963</v>
      </c>
      <c r="P27" s="6">
        <f t="shared" si="0"/>
        <v>-0.67464339066682466</v>
      </c>
      <c r="R27" t="s">
        <v>7</v>
      </c>
      <c r="S27" s="2">
        <v>1176</v>
      </c>
      <c r="T27" s="2">
        <v>4640</v>
      </c>
      <c r="U27" s="2">
        <v>5816</v>
      </c>
      <c r="V27" s="32">
        <f t="shared" si="1"/>
        <v>-0.9993564209569078</v>
      </c>
    </row>
    <row r="28" spans="1:22" x14ac:dyDescent="0.25">
      <c r="A28" t="s">
        <v>4</v>
      </c>
      <c r="B28" s="4">
        <v>340173</v>
      </c>
      <c r="C28" s="4">
        <v>339522</v>
      </c>
      <c r="D28" s="4">
        <v>679695</v>
      </c>
      <c r="E28" s="2"/>
      <c r="F28" t="s">
        <v>4</v>
      </c>
      <c r="G28" s="4">
        <v>21394358</v>
      </c>
      <c r="H28" s="4">
        <v>30626453</v>
      </c>
      <c r="I28" s="4">
        <v>52020811</v>
      </c>
      <c r="J28" s="6">
        <f t="shared" si="2"/>
        <v>75.535521079307628</v>
      </c>
      <c r="L28" t="s">
        <v>4</v>
      </c>
      <c r="M28" s="2">
        <v>4453478</v>
      </c>
      <c r="N28" s="2">
        <v>6220161</v>
      </c>
      <c r="O28" s="2">
        <v>10673639</v>
      </c>
      <c r="P28" s="6">
        <f t="shared" si="0"/>
        <v>-0.79481982701115528</v>
      </c>
      <c r="R28" t="s">
        <v>4</v>
      </c>
      <c r="S28" s="4">
        <v>1315425</v>
      </c>
      <c r="T28" s="4">
        <v>1220419</v>
      </c>
      <c r="U28" s="4">
        <v>2535844</v>
      </c>
      <c r="V28" s="32">
        <f t="shared" si="1"/>
        <v>-0.76241992070370745</v>
      </c>
    </row>
    <row r="29" spans="1:22" x14ac:dyDescent="0.25">
      <c r="A29" s="3" t="s">
        <v>13</v>
      </c>
      <c r="F29" s="3" t="s">
        <v>13</v>
      </c>
      <c r="J29" s="6"/>
      <c r="L29" s="3" t="s">
        <v>13</v>
      </c>
      <c r="P29" s="6"/>
      <c r="R29" s="3" t="s">
        <v>13</v>
      </c>
      <c r="V29" s="32"/>
    </row>
    <row r="30" spans="1:22" x14ac:dyDescent="0.25">
      <c r="A30" t="s">
        <v>5</v>
      </c>
      <c r="B30" s="2">
        <v>203859</v>
      </c>
      <c r="C30" s="2">
        <v>56301</v>
      </c>
      <c r="D30" s="2">
        <v>260160</v>
      </c>
      <c r="E30" s="2"/>
      <c r="F30" t="s">
        <v>5</v>
      </c>
      <c r="G30" s="2">
        <v>6404269</v>
      </c>
      <c r="H30" s="2">
        <v>4273171</v>
      </c>
      <c r="I30" s="2">
        <v>10677440</v>
      </c>
      <c r="J30" s="6">
        <f t="shared" si="2"/>
        <v>40.041820418204182</v>
      </c>
      <c r="L30" t="s">
        <v>5</v>
      </c>
      <c r="M30" s="2">
        <v>6771500</v>
      </c>
      <c r="N30" s="2">
        <v>7138314</v>
      </c>
      <c r="O30" s="2">
        <v>13909814</v>
      </c>
      <c r="P30" s="6">
        <f t="shared" si="0"/>
        <v>0.30272930590103986</v>
      </c>
      <c r="R30" t="s">
        <v>5</v>
      </c>
      <c r="S30" s="2">
        <v>977426</v>
      </c>
      <c r="T30" s="2">
        <v>519569</v>
      </c>
      <c r="U30" s="2">
        <v>1496995</v>
      </c>
      <c r="V30" s="32">
        <f t="shared" si="1"/>
        <v>-0.89237850340773783</v>
      </c>
    </row>
    <row r="31" spans="1:22" x14ac:dyDescent="0.25">
      <c r="A31" t="s">
        <v>6</v>
      </c>
      <c r="B31" s="2">
        <v>110603</v>
      </c>
      <c r="C31" s="2">
        <v>242217</v>
      </c>
      <c r="D31" s="2">
        <v>352820</v>
      </c>
      <c r="E31" s="2"/>
      <c r="F31" t="s">
        <v>6</v>
      </c>
      <c r="G31" s="2">
        <v>99053</v>
      </c>
      <c r="H31" s="2">
        <v>516729</v>
      </c>
      <c r="I31" s="2">
        <v>615782</v>
      </c>
      <c r="J31" s="6">
        <f t="shared" si="2"/>
        <v>0.74531489144606322</v>
      </c>
      <c r="L31" t="s">
        <v>6</v>
      </c>
      <c r="M31" s="2">
        <v>15386</v>
      </c>
      <c r="N31" s="2">
        <v>129918</v>
      </c>
      <c r="O31" s="2">
        <v>145304</v>
      </c>
      <c r="P31" s="6">
        <f t="shared" si="0"/>
        <v>-0.76403337544780459</v>
      </c>
      <c r="R31" t="s">
        <v>6</v>
      </c>
      <c r="S31" s="2">
        <v>399530</v>
      </c>
      <c r="T31" s="2">
        <v>378609</v>
      </c>
      <c r="U31" s="2">
        <v>778139</v>
      </c>
      <c r="V31" s="32">
        <f t="shared" si="1"/>
        <v>4.3552483069977423</v>
      </c>
    </row>
    <row r="32" spans="1:22" x14ac:dyDescent="0.25">
      <c r="A32" t="s">
        <v>7</v>
      </c>
      <c r="B32" t="s">
        <v>16</v>
      </c>
      <c r="C32" t="s">
        <v>16</v>
      </c>
      <c r="D32" t="s">
        <v>16</v>
      </c>
      <c r="F32" t="s">
        <v>7</v>
      </c>
      <c r="G32" s="2">
        <v>6434445</v>
      </c>
      <c r="H32" s="2">
        <v>23988910</v>
      </c>
      <c r="I32" s="2">
        <v>30423355</v>
      </c>
      <c r="J32" s="6"/>
      <c r="L32" t="s">
        <v>7</v>
      </c>
      <c r="M32" s="2">
        <v>8605727</v>
      </c>
      <c r="N32" s="2">
        <v>18594980</v>
      </c>
      <c r="O32" s="2">
        <v>27200707</v>
      </c>
      <c r="P32" s="6">
        <f t="shared" si="0"/>
        <v>-0.10592677894992186</v>
      </c>
      <c r="R32" t="s">
        <v>7</v>
      </c>
      <c r="S32">
        <v>160</v>
      </c>
      <c r="T32">
        <v>488</v>
      </c>
      <c r="U32">
        <v>648</v>
      </c>
      <c r="V32" s="32">
        <f t="shared" si="1"/>
        <v>-0.99997617708980868</v>
      </c>
    </row>
    <row r="33" spans="1:22" x14ac:dyDescent="0.25">
      <c r="A33" t="s">
        <v>4</v>
      </c>
      <c r="B33" s="4">
        <v>314462</v>
      </c>
      <c r="C33" s="4">
        <v>298518</v>
      </c>
      <c r="D33" s="4">
        <v>612980</v>
      </c>
      <c r="E33" s="2"/>
      <c r="F33" t="s">
        <v>4</v>
      </c>
      <c r="G33" s="4">
        <v>12937767</v>
      </c>
      <c r="H33" s="4">
        <v>28778810</v>
      </c>
      <c r="I33" s="4">
        <v>41716577</v>
      </c>
      <c r="J33" s="6">
        <f t="shared" si="2"/>
        <v>67.05536395967242</v>
      </c>
      <c r="L33" t="s">
        <v>4</v>
      </c>
      <c r="M33" s="2">
        <v>15392613</v>
      </c>
      <c r="N33" s="2">
        <v>25863212</v>
      </c>
      <c r="O33" s="2">
        <v>41255825</v>
      </c>
      <c r="P33" s="6">
        <f t="shared" si="0"/>
        <v>-1.1044817986864075E-2</v>
      </c>
      <c r="R33" t="s">
        <v>4</v>
      </c>
      <c r="S33" s="4">
        <v>1377116</v>
      </c>
      <c r="T33" s="4">
        <v>898666</v>
      </c>
      <c r="U33" s="4">
        <v>2275782</v>
      </c>
      <c r="V33" s="32">
        <f t="shared" si="1"/>
        <v>-0.94483731691221784</v>
      </c>
    </row>
    <row r="34" spans="1:22" x14ac:dyDescent="0.25">
      <c r="A34" s="3" t="s">
        <v>14</v>
      </c>
      <c r="F34" s="3" t="s">
        <v>14</v>
      </c>
      <c r="J34" s="6"/>
      <c r="L34" s="3" t="s">
        <v>14</v>
      </c>
      <c r="P34" s="6"/>
      <c r="R34" s="3" t="s">
        <v>14</v>
      </c>
      <c r="V34" s="32"/>
    </row>
    <row r="35" spans="1:22" x14ac:dyDescent="0.25">
      <c r="A35" t="s">
        <v>5</v>
      </c>
      <c r="B35" s="2">
        <v>245200</v>
      </c>
      <c r="C35" s="2">
        <v>68215</v>
      </c>
      <c r="D35" s="2">
        <v>313415</v>
      </c>
      <c r="E35" s="2"/>
      <c r="F35" t="s">
        <v>5</v>
      </c>
      <c r="G35" s="2">
        <v>7810910</v>
      </c>
      <c r="H35" s="2">
        <v>6324859</v>
      </c>
      <c r="I35" s="2">
        <v>14135769</v>
      </c>
      <c r="J35" s="6">
        <f t="shared" si="2"/>
        <v>44.102400969959959</v>
      </c>
      <c r="L35" t="s">
        <v>5</v>
      </c>
      <c r="M35" s="2">
        <v>5670306</v>
      </c>
      <c r="N35" s="2">
        <v>5780670</v>
      </c>
      <c r="O35" s="2">
        <v>11450976</v>
      </c>
      <c r="P35" s="6">
        <f t="shared" si="0"/>
        <v>-0.18992903746517076</v>
      </c>
      <c r="R35" t="s">
        <v>5</v>
      </c>
      <c r="S35" s="2">
        <v>313573</v>
      </c>
      <c r="T35" s="2">
        <v>130310</v>
      </c>
      <c r="U35" s="2">
        <v>443883</v>
      </c>
      <c r="V35" s="32">
        <f t="shared" si="1"/>
        <v>-0.96123622999471836</v>
      </c>
    </row>
    <row r="36" spans="1:22" x14ac:dyDescent="0.25">
      <c r="A36" t="s">
        <v>6</v>
      </c>
      <c r="B36" s="2">
        <v>748069</v>
      </c>
      <c r="C36" s="2">
        <v>391269</v>
      </c>
      <c r="D36" s="2">
        <v>1139338</v>
      </c>
      <c r="E36" s="2"/>
      <c r="F36" t="s">
        <v>6</v>
      </c>
      <c r="G36" s="2">
        <v>124720</v>
      </c>
      <c r="H36" s="2">
        <v>1557144</v>
      </c>
      <c r="I36" s="2">
        <v>1681864</v>
      </c>
      <c r="J36" s="6">
        <f t="shared" si="2"/>
        <v>0.47617651653855142</v>
      </c>
      <c r="L36" t="s">
        <v>6</v>
      </c>
      <c r="M36" s="2">
        <v>264025</v>
      </c>
      <c r="N36" s="2">
        <v>437495</v>
      </c>
      <c r="O36" s="2">
        <v>701520</v>
      </c>
      <c r="P36" s="6">
        <f t="shared" si="0"/>
        <v>-0.58289136339204595</v>
      </c>
      <c r="R36" t="s">
        <v>6</v>
      </c>
      <c r="S36" s="2">
        <v>506892</v>
      </c>
      <c r="T36" s="2">
        <v>185208</v>
      </c>
      <c r="U36" s="2">
        <v>692100</v>
      </c>
      <c r="V36" s="32">
        <f t="shared" si="1"/>
        <v>-1.3427984946972282E-2</v>
      </c>
    </row>
    <row r="37" spans="1:22" x14ac:dyDescent="0.25">
      <c r="A37" t="s">
        <v>7</v>
      </c>
      <c r="B37" t="s">
        <v>16</v>
      </c>
      <c r="C37" t="s">
        <v>16</v>
      </c>
      <c r="D37" t="s">
        <v>16</v>
      </c>
      <c r="F37" t="s">
        <v>7</v>
      </c>
      <c r="G37" s="2">
        <v>3919141</v>
      </c>
      <c r="H37" s="2">
        <v>9783144</v>
      </c>
      <c r="I37" s="2">
        <v>13702285</v>
      </c>
      <c r="J37" s="6"/>
      <c r="L37" t="s">
        <v>7</v>
      </c>
      <c r="M37" s="2">
        <v>281207</v>
      </c>
      <c r="N37" s="2">
        <v>1455073</v>
      </c>
      <c r="O37" s="2">
        <v>1736280</v>
      </c>
      <c r="P37" s="6">
        <f t="shared" si="0"/>
        <v>-0.87328536809736479</v>
      </c>
      <c r="R37" t="s">
        <v>7</v>
      </c>
      <c r="S37" s="2">
        <v>2088</v>
      </c>
      <c r="T37">
        <v>0</v>
      </c>
      <c r="U37" s="2">
        <v>2088</v>
      </c>
      <c r="V37" s="32">
        <f t="shared" si="1"/>
        <v>-0.99879742898610824</v>
      </c>
    </row>
    <row r="38" spans="1:22" x14ac:dyDescent="0.25">
      <c r="A38" t="s">
        <v>4</v>
      </c>
      <c r="B38" s="4">
        <v>993269</v>
      </c>
      <c r="C38" s="4">
        <v>459484</v>
      </c>
      <c r="D38" s="4">
        <v>1452753</v>
      </c>
      <c r="E38" s="2"/>
      <c r="F38" t="s">
        <v>4</v>
      </c>
      <c r="G38" s="2">
        <v>11854771</v>
      </c>
      <c r="H38" s="2">
        <v>17665147</v>
      </c>
      <c r="I38" s="2">
        <v>29519918</v>
      </c>
      <c r="J38" s="6">
        <f t="shared" si="2"/>
        <v>19.319984195523947</v>
      </c>
      <c r="L38" t="s">
        <v>4</v>
      </c>
      <c r="M38" s="2">
        <v>6215538</v>
      </c>
      <c r="N38" s="2">
        <v>7673238</v>
      </c>
      <c r="O38" s="2">
        <v>13888776</v>
      </c>
      <c r="P38" s="6">
        <f t="shared" si="0"/>
        <v>-0.52951170121814028</v>
      </c>
      <c r="R38" t="s">
        <v>4</v>
      </c>
      <c r="S38" s="4">
        <v>822553</v>
      </c>
      <c r="T38" s="4">
        <v>315518</v>
      </c>
      <c r="U38" s="4">
        <v>1138071</v>
      </c>
      <c r="V38" s="32">
        <f t="shared" si="1"/>
        <v>-0.91805822197722819</v>
      </c>
    </row>
    <row r="39" spans="1:22" x14ac:dyDescent="0.25">
      <c r="A39" s="3" t="s">
        <v>15</v>
      </c>
      <c r="F39" s="3" t="s">
        <v>15</v>
      </c>
      <c r="J39" s="6"/>
      <c r="L39" s="3" t="s">
        <v>15</v>
      </c>
      <c r="P39" s="6"/>
      <c r="R39" s="3" t="s">
        <v>15</v>
      </c>
      <c r="V39" s="32"/>
    </row>
    <row r="40" spans="1:22" x14ac:dyDescent="0.25">
      <c r="A40" t="s">
        <v>5</v>
      </c>
      <c r="B40" s="2">
        <v>207754</v>
      </c>
      <c r="C40" s="2">
        <v>34418</v>
      </c>
      <c r="D40" s="2">
        <v>242172</v>
      </c>
      <c r="E40" s="2"/>
      <c r="F40" t="s">
        <v>5</v>
      </c>
      <c r="G40" s="2">
        <v>3501138</v>
      </c>
      <c r="H40" s="2">
        <v>2865794</v>
      </c>
      <c r="I40" s="2">
        <v>6366932</v>
      </c>
      <c r="J40" s="6">
        <f t="shared" si="2"/>
        <v>25.290950233718185</v>
      </c>
      <c r="L40" t="s">
        <v>5</v>
      </c>
      <c r="M40" s="2">
        <v>1758602</v>
      </c>
      <c r="N40" s="2">
        <v>2227686</v>
      </c>
      <c r="O40" s="2">
        <v>3986288</v>
      </c>
      <c r="P40" s="6">
        <f t="shared" si="0"/>
        <v>-0.37390755861692881</v>
      </c>
      <c r="R40" t="s">
        <v>5</v>
      </c>
      <c r="S40" s="2">
        <v>179149</v>
      </c>
      <c r="T40" s="2">
        <v>147178</v>
      </c>
      <c r="U40" s="2">
        <v>326327</v>
      </c>
      <c r="V40" s="32">
        <f t="shared" si="1"/>
        <v>-0.91813762578117786</v>
      </c>
    </row>
    <row r="41" spans="1:22" x14ac:dyDescent="0.25">
      <c r="A41" t="s">
        <v>6</v>
      </c>
      <c r="B41" s="2">
        <v>73576</v>
      </c>
      <c r="C41" s="2">
        <v>171944</v>
      </c>
      <c r="D41" s="2">
        <v>245520</v>
      </c>
      <c r="E41" s="2"/>
      <c r="F41" t="s">
        <v>6</v>
      </c>
      <c r="G41" s="2">
        <v>535130</v>
      </c>
      <c r="H41" s="2">
        <v>855994</v>
      </c>
      <c r="I41" s="2">
        <v>1391124</v>
      </c>
      <c r="J41" s="6">
        <f t="shared" si="2"/>
        <v>4.6660312805474096</v>
      </c>
      <c r="L41" t="s">
        <v>6</v>
      </c>
      <c r="M41" s="2">
        <v>175617</v>
      </c>
      <c r="N41" s="2">
        <v>458485</v>
      </c>
      <c r="O41" s="2">
        <v>634102</v>
      </c>
      <c r="P41" s="6">
        <f t="shared" si="0"/>
        <v>-0.54418010184570176</v>
      </c>
      <c r="R41" t="s">
        <v>6</v>
      </c>
      <c r="S41" s="2">
        <v>239313</v>
      </c>
      <c r="T41" s="2">
        <v>674005</v>
      </c>
      <c r="U41" s="2">
        <v>913318</v>
      </c>
      <c r="V41" s="32">
        <f t="shared" si="1"/>
        <v>0.44033294328041861</v>
      </c>
    </row>
    <row r="42" spans="1:22" x14ac:dyDescent="0.25">
      <c r="A42" t="s">
        <v>7</v>
      </c>
      <c r="B42" t="s">
        <v>16</v>
      </c>
      <c r="C42" t="s">
        <v>16</v>
      </c>
      <c r="D42" t="s">
        <v>16</v>
      </c>
      <c r="F42" t="s">
        <v>7</v>
      </c>
      <c r="G42" s="2">
        <v>2386873</v>
      </c>
      <c r="H42" s="2">
        <v>4786118</v>
      </c>
      <c r="I42" s="2">
        <v>7172991</v>
      </c>
      <c r="J42" s="6"/>
      <c r="L42" t="s">
        <v>7</v>
      </c>
      <c r="M42" s="2">
        <v>2929402</v>
      </c>
      <c r="N42" s="2">
        <v>4323223</v>
      </c>
      <c r="O42" s="2">
        <v>7252625</v>
      </c>
      <c r="P42" s="6">
        <f t="shared" si="0"/>
        <v>1.1101923869693886E-2</v>
      </c>
      <c r="R42" t="s">
        <v>7</v>
      </c>
      <c r="S42">
        <v>0</v>
      </c>
      <c r="T42" s="2">
        <v>27504</v>
      </c>
      <c r="U42" s="2">
        <v>27504</v>
      </c>
      <c r="V42" s="32">
        <f t="shared" si="1"/>
        <v>-0.99620771789524487</v>
      </c>
    </row>
    <row r="43" spans="1:22" x14ac:dyDescent="0.25">
      <c r="A43" t="s">
        <v>4</v>
      </c>
      <c r="B43" s="4">
        <v>281330</v>
      </c>
      <c r="C43" s="4">
        <v>206362</v>
      </c>
      <c r="D43" s="4">
        <v>487692</v>
      </c>
      <c r="E43" s="2"/>
      <c r="F43" t="s">
        <v>4</v>
      </c>
      <c r="G43" s="2">
        <v>6423141</v>
      </c>
      <c r="H43" s="2">
        <v>8507906</v>
      </c>
      <c r="I43" s="2">
        <v>14931047</v>
      </c>
      <c r="J43" s="6">
        <f t="shared" si="2"/>
        <v>29.615730830114089</v>
      </c>
      <c r="L43" t="s">
        <v>4</v>
      </c>
      <c r="M43" s="2">
        <v>4863621</v>
      </c>
      <c r="N43" s="2">
        <v>7009394</v>
      </c>
      <c r="O43" s="2">
        <v>11873015</v>
      </c>
      <c r="P43" s="6">
        <f t="shared" si="0"/>
        <v>-0.20481028557474901</v>
      </c>
      <c r="R43" t="s">
        <v>4</v>
      </c>
      <c r="S43" s="4">
        <v>418462</v>
      </c>
      <c r="T43" s="4">
        <v>848687</v>
      </c>
      <c r="U43" s="4">
        <v>1267149</v>
      </c>
      <c r="V43" s="32">
        <f t="shared" si="1"/>
        <v>-0.89327487584240395</v>
      </c>
    </row>
    <row r="44" spans="1:22" x14ac:dyDescent="0.25">
      <c r="A44" s="3" t="s">
        <v>17</v>
      </c>
      <c r="F44" s="3" t="s">
        <v>17</v>
      </c>
      <c r="J44" s="6"/>
      <c r="L44" s="3" t="s">
        <v>17</v>
      </c>
      <c r="P44" s="6"/>
      <c r="R44" s="3" t="s">
        <v>17</v>
      </c>
      <c r="V44" s="32"/>
    </row>
    <row r="45" spans="1:22" x14ac:dyDescent="0.25">
      <c r="A45" t="s">
        <v>5</v>
      </c>
      <c r="B45" s="2">
        <v>380966</v>
      </c>
      <c r="C45" s="2">
        <v>159874</v>
      </c>
      <c r="D45" s="2">
        <v>540840</v>
      </c>
      <c r="E45" s="2"/>
      <c r="F45" t="s">
        <v>5</v>
      </c>
      <c r="G45" s="2">
        <v>5076297</v>
      </c>
      <c r="H45" s="2">
        <v>5491716</v>
      </c>
      <c r="I45" s="2">
        <v>10568013</v>
      </c>
      <c r="J45" s="6">
        <f t="shared" si="2"/>
        <v>18.539998890614598</v>
      </c>
      <c r="L45" t="s">
        <v>5</v>
      </c>
      <c r="M45" s="2">
        <v>971180</v>
      </c>
      <c r="N45" s="2">
        <v>908051</v>
      </c>
      <c r="O45" s="2">
        <v>1879231</v>
      </c>
      <c r="P45" s="6">
        <f t="shared" si="0"/>
        <v>-0.82217745190131764</v>
      </c>
      <c r="R45" t="s">
        <v>5</v>
      </c>
      <c r="S45" s="2">
        <v>393543</v>
      </c>
      <c r="T45" s="2">
        <v>290399</v>
      </c>
      <c r="U45" s="2">
        <f>SUM(S45:T45)</f>
        <v>683942</v>
      </c>
      <c r="V45" s="32">
        <f t="shared" si="1"/>
        <v>-0.63605219368986576</v>
      </c>
    </row>
    <row r="46" spans="1:22" x14ac:dyDescent="0.25">
      <c r="A46" t="s">
        <v>6</v>
      </c>
      <c r="B46" s="2">
        <v>224768</v>
      </c>
      <c r="C46" s="2">
        <v>93786</v>
      </c>
      <c r="D46" s="2">
        <v>318554</v>
      </c>
      <c r="E46" s="2"/>
      <c r="F46" t="s">
        <v>6</v>
      </c>
      <c r="G46" s="2">
        <v>708410</v>
      </c>
      <c r="H46" s="2">
        <v>1209354</v>
      </c>
      <c r="I46" s="2">
        <v>1917764</v>
      </c>
      <c r="J46" s="6">
        <f t="shared" si="2"/>
        <v>5.0202163526435077</v>
      </c>
      <c r="L46" t="s">
        <v>6</v>
      </c>
      <c r="M46" s="2">
        <v>39288</v>
      </c>
      <c r="N46" s="2">
        <v>266408</v>
      </c>
      <c r="O46" s="2">
        <v>305696</v>
      </c>
      <c r="P46" s="6">
        <f t="shared" si="0"/>
        <v>-0.84059769606687795</v>
      </c>
      <c r="R46" t="s">
        <v>6</v>
      </c>
      <c r="S46" s="33">
        <v>515081</v>
      </c>
      <c r="T46" s="2">
        <v>375968</v>
      </c>
      <c r="U46" s="34">
        <f>SUM(S46:T46)</f>
        <v>891049</v>
      </c>
      <c r="V46" s="32">
        <f t="shared" si="1"/>
        <v>1.9148206060923272</v>
      </c>
    </row>
    <row r="47" spans="1:22" x14ac:dyDescent="0.25">
      <c r="A47" t="s">
        <v>7</v>
      </c>
      <c r="B47" t="s">
        <v>16</v>
      </c>
      <c r="C47" t="s">
        <v>16</v>
      </c>
      <c r="D47" t="s">
        <v>16</v>
      </c>
      <c r="F47" t="s">
        <v>7</v>
      </c>
      <c r="G47" s="2">
        <v>2577820</v>
      </c>
      <c r="H47" s="2">
        <v>6224100</v>
      </c>
      <c r="I47" s="2">
        <v>8801920</v>
      </c>
      <c r="J47" s="6"/>
      <c r="L47" t="s">
        <v>7</v>
      </c>
      <c r="M47" s="2">
        <v>1035056</v>
      </c>
      <c r="N47" s="2">
        <v>2955384</v>
      </c>
      <c r="O47" s="2">
        <v>3990440</v>
      </c>
      <c r="P47" s="6">
        <f t="shared" si="0"/>
        <v>-0.54663982403839162</v>
      </c>
      <c r="R47" t="s">
        <v>7</v>
      </c>
      <c r="T47" s="2">
        <v>456</v>
      </c>
      <c r="U47">
        <v>456</v>
      </c>
      <c r="V47" s="32">
        <f t="shared" si="1"/>
        <v>-0.99988572688726052</v>
      </c>
    </row>
    <row r="48" spans="1:22" x14ac:dyDescent="0.25">
      <c r="A48" t="s">
        <v>4</v>
      </c>
      <c r="B48" s="4">
        <v>605734</v>
      </c>
      <c r="C48" s="4">
        <v>253660</v>
      </c>
      <c r="D48" s="4">
        <v>859394</v>
      </c>
      <c r="E48" s="2"/>
      <c r="F48" t="s">
        <v>4</v>
      </c>
      <c r="G48" s="2">
        <v>8362527</v>
      </c>
      <c r="H48" s="2">
        <v>12925170</v>
      </c>
      <c r="I48" s="2">
        <v>21287697</v>
      </c>
      <c r="J48" s="6">
        <f t="shared" si="2"/>
        <v>23.770590672031688</v>
      </c>
      <c r="L48" t="s">
        <v>4</v>
      </c>
      <c r="M48" s="2">
        <v>2045524</v>
      </c>
      <c r="N48" s="2">
        <v>4129843</v>
      </c>
      <c r="O48" s="2">
        <v>6175367</v>
      </c>
      <c r="P48" s="6">
        <f t="shared" si="0"/>
        <v>-0.70990910853344069</v>
      </c>
      <c r="R48" t="s">
        <v>4</v>
      </c>
      <c r="S48" s="4">
        <f>SUM(S45:S47)</f>
        <v>908624</v>
      </c>
      <c r="T48" s="4">
        <f>SUM(T45:T47)</f>
        <v>666823</v>
      </c>
      <c r="U48" s="4">
        <f>SUM(U45:U47)</f>
        <v>1575447</v>
      </c>
      <c r="V48" s="32">
        <f t="shared" si="1"/>
        <v>-0.74488204506711908</v>
      </c>
    </row>
    <row r="49" spans="1:22" x14ac:dyDescent="0.25">
      <c r="A49" s="3" t="s">
        <v>18</v>
      </c>
      <c r="B49" s="2"/>
      <c r="C49" s="2"/>
      <c r="D49" s="2"/>
      <c r="E49" s="2"/>
      <c r="F49" s="3" t="s">
        <v>18</v>
      </c>
      <c r="G49" s="2"/>
      <c r="H49" s="2"/>
      <c r="I49" s="2"/>
      <c r="J49" s="6"/>
      <c r="L49" s="3" t="s">
        <v>18</v>
      </c>
      <c r="M49" s="2"/>
      <c r="N49" s="2"/>
      <c r="O49" s="2"/>
      <c r="P49" s="6"/>
      <c r="R49" s="3" t="s">
        <v>18</v>
      </c>
      <c r="V49" s="32"/>
    </row>
    <row r="50" spans="1:22" x14ac:dyDescent="0.25">
      <c r="A50" t="s">
        <v>5</v>
      </c>
      <c r="B50" s="2">
        <v>816315</v>
      </c>
      <c r="C50" s="2">
        <v>292817</v>
      </c>
      <c r="D50" s="2">
        <v>1109132</v>
      </c>
      <c r="E50" s="2"/>
      <c r="F50" t="s">
        <v>5</v>
      </c>
      <c r="G50" s="2">
        <v>14258869</v>
      </c>
      <c r="H50" s="2">
        <v>16116933</v>
      </c>
      <c r="I50" s="2">
        <v>30375802</v>
      </c>
      <c r="J50" s="6">
        <f t="shared" si="2"/>
        <v>26.387003530688862</v>
      </c>
      <c r="L50" t="s">
        <v>5</v>
      </c>
      <c r="M50" s="2">
        <v>612463</v>
      </c>
      <c r="N50" s="2">
        <v>747314</v>
      </c>
      <c r="O50" s="2">
        <v>1359777</v>
      </c>
      <c r="P50" s="6">
        <f t="shared" si="0"/>
        <v>-0.95523486095939125</v>
      </c>
      <c r="R50" t="s">
        <v>5</v>
      </c>
      <c r="S50" s="2">
        <v>1036004</v>
      </c>
      <c r="T50" s="2">
        <v>427334</v>
      </c>
      <c r="U50" s="2">
        <f>SUM(S50:T50)</f>
        <v>1463338</v>
      </c>
      <c r="V50" s="32">
        <f t="shared" si="1"/>
        <v>7.6160282163913573E-2</v>
      </c>
    </row>
    <row r="51" spans="1:22" x14ac:dyDescent="0.25">
      <c r="A51" t="s">
        <v>6</v>
      </c>
      <c r="B51" s="2">
        <v>1052398</v>
      </c>
      <c r="C51" s="2">
        <v>323687</v>
      </c>
      <c r="D51" s="2">
        <v>1376085</v>
      </c>
      <c r="E51" s="2"/>
      <c r="F51" t="s">
        <v>6</v>
      </c>
      <c r="G51" s="2">
        <v>277844</v>
      </c>
      <c r="H51" s="2">
        <v>1095931</v>
      </c>
      <c r="I51" s="2">
        <v>1373775</v>
      </c>
      <c r="J51" s="6">
        <f t="shared" si="2"/>
        <v>-1.6786753725241965E-3</v>
      </c>
      <c r="L51" t="s">
        <v>6</v>
      </c>
      <c r="M51" s="2">
        <v>340088</v>
      </c>
      <c r="N51" s="2">
        <v>188246</v>
      </c>
      <c r="O51" s="2">
        <v>528334</v>
      </c>
      <c r="P51" s="6">
        <f t="shared" si="0"/>
        <v>-0.61541446015541124</v>
      </c>
      <c r="R51" t="s">
        <v>6</v>
      </c>
      <c r="S51" s="2">
        <v>148241</v>
      </c>
      <c r="T51" s="2">
        <v>134764</v>
      </c>
      <c r="U51" s="2">
        <f>SUM(S51:T51)</f>
        <v>283005</v>
      </c>
      <c r="V51" s="32">
        <f t="shared" si="1"/>
        <v>-0.4643445244864044</v>
      </c>
    </row>
    <row r="52" spans="1:22" x14ac:dyDescent="0.25">
      <c r="A52" t="s">
        <v>7</v>
      </c>
      <c r="B52" t="s">
        <v>16</v>
      </c>
      <c r="C52" t="s">
        <v>16</v>
      </c>
      <c r="D52" t="s">
        <v>16</v>
      </c>
      <c r="F52" t="s">
        <v>7</v>
      </c>
      <c r="G52" s="2">
        <v>3916580</v>
      </c>
      <c r="H52" s="2">
        <v>6930757</v>
      </c>
      <c r="I52" s="2">
        <v>10847337</v>
      </c>
      <c r="J52" s="6"/>
      <c r="L52" t="s">
        <v>7</v>
      </c>
      <c r="M52" s="2">
        <v>927746</v>
      </c>
      <c r="N52" s="2">
        <v>1647816</v>
      </c>
      <c r="O52" s="2">
        <v>2575562</v>
      </c>
      <c r="P52" s="6">
        <f t="shared" si="0"/>
        <v>-0.76256273774844463</v>
      </c>
      <c r="R52" t="s">
        <v>7</v>
      </c>
      <c r="S52">
        <v>18</v>
      </c>
      <c r="T52">
        <v>0</v>
      </c>
      <c r="U52">
        <f>SUM(S52:T52)</f>
        <v>18</v>
      </c>
      <c r="V52" s="32">
        <f t="shared" si="1"/>
        <v>-0.99999301123405304</v>
      </c>
    </row>
    <row r="53" spans="1:22" x14ac:dyDescent="0.25">
      <c r="A53" t="s">
        <v>4</v>
      </c>
      <c r="B53" s="4">
        <f>SUM(B50:B52)</f>
        <v>1868713</v>
      </c>
      <c r="C53" s="4">
        <f>SUM(C50:C52)</f>
        <v>616504</v>
      </c>
      <c r="D53" s="4">
        <f>SUM(D50:D52)</f>
        <v>2485217</v>
      </c>
      <c r="E53" s="2"/>
      <c r="F53" t="s">
        <v>4</v>
      </c>
      <c r="G53" s="2">
        <v>18453293</v>
      </c>
      <c r="H53" s="2">
        <v>24143621</v>
      </c>
      <c r="I53" s="2">
        <v>42596914</v>
      </c>
      <c r="J53" s="6">
        <f t="shared" si="2"/>
        <v>16.140118549003969</v>
      </c>
      <c r="L53" t="s">
        <v>4</v>
      </c>
      <c r="M53" s="2">
        <v>1880297</v>
      </c>
      <c r="N53" s="2">
        <v>2583376</v>
      </c>
      <c r="O53" s="2">
        <v>4463673</v>
      </c>
      <c r="P53" s="6">
        <f t="shared" si="0"/>
        <v>-0.89521135263460638</v>
      </c>
      <c r="R53" t="s">
        <v>4</v>
      </c>
      <c r="S53" s="4">
        <f>SUM(S50:S52)</f>
        <v>1184263</v>
      </c>
      <c r="T53" s="4">
        <v>562098</v>
      </c>
      <c r="U53" s="4">
        <f>SUM(S53:T53)</f>
        <v>1746361</v>
      </c>
      <c r="V53" s="32">
        <f t="shared" si="1"/>
        <v>-0.60876143929001969</v>
      </c>
    </row>
    <row r="54" spans="1:22" x14ac:dyDescent="0.25">
      <c r="A54" s="3" t="s">
        <v>19</v>
      </c>
      <c r="F54" s="3" t="s">
        <v>19</v>
      </c>
      <c r="J54" s="6"/>
      <c r="L54" s="3" t="s">
        <v>19</v>
      </c>
      <c r="P54" s="6"/>
      <c r="R54" s="3" t="s">
        <v>58</v>
      </c>
      <c r="V54" s="32"/>
    </row>
    <row r="55" spans="1:22" x14ac:dyDescent="0.25">
      <c r="A55" t="s">
        <v>5</v>
      </c>
      <c r="B55" s="2">
        <v>971663</v>
      </c>
      <c r="C55" s="2">
        <v>368539</v>
      </c>
      <c r="D55" s="2">
        <v>1340202</v>
      </c>
      <c r="E55" s="2"/>
      <c r="F55" t="s">
        <v>5</v>
      </c>
      <c r="G55" s="2">
        <v>6035550</v>
      </c>
      <c r="H55" s="2">
        <v>5846057</v>
      </c>
      <c r="I55" s="2">
        <v>11881607</v>
      </c>
      <c r="J55" s="6">
        <f t="shared" si="2"/>
        <v>7.8655344492845103</v>
      </c>
      <c r="L55" t="s">
        <v>5</v>
      </c>
      <c r="M55" s="2">
        <v>463490</v>
      </c>
      <c r="N55" s="2">
        <v>644903</v>
      </c>
      <c r="O55" s="2">
        <v>1108393</v>
      </c>
      <c r="P55" s="6">
        <f t="shared" si="0"/>
        <v>-0.90671354472505272</v>
      </c>
      <c r="R55" t="s">
        <v>5</v>
      </c>
      <c r="S55" s="2">
        <v>993355</v>
      </c>
      <c r="T55" s="2">
        <v>486179</v>
      </c>
      <c r="U55" s="2">
        <f>SUM(S55:T55)</f>
        <v>1479534</v>
      </c>
      <c r="V55" s="32">
        <f t="shared" si="1"/>
        <v>0.33484603385261358</v>
      </c>
    </row>
    <row r="56" spans="1:22" x14ac:dyDescent="0.25">
      <c r="A56" t="s">
        <v>6</v>
      </c>
      <c r="B56" s="2">
        <v>298864</v>
      </c>
      <c r="C56" s="2">
        <v>403216</v>
      </c>
      <c r="D56" s="2">
        <v>702080</v>
      </c>
      <c r="E56" s="2"/>
      <c r="F56" t="s">
        <v>6</v>
      </c>
      <c r="G56" s="2">
        <v>133526</v>
      </c>
      <c r="H56" s="2">
        <v>488658</v>
      </c>
      <c r="I56" s="2">
        <v>622184</v>
      </c>
      <c r="J56" s="6">
        <f t="shared" si="2"/>
        <v>-0.11379899726526888</v>
      </c>
      <c r="L56" t="s">
        <v>6</v>
      </c>
      <c r="M56" s="2">
        <v>1258776</v>
      </c>
      <c r="N56" s="2">
        <v>1525741</v>
      </c>
      <c r="O56" s="2">
        <v>2784517</v>
      </c>
      <c r="P56" s="6">
        <f t="shared" si="0"/>
        <v>3.4753915240507629</v>
      </c>
      <c r="R56" t="s">
        <v>6</v>
      </c>
      <c r="S56" s="2">
        <v>441128</v>
      </c>
      <c r="T56" s="2">
        <v>316325</v>
      </c>
      <c r="U56" s="2">
        <f>SUM(S56:T56)</f>
        <v>757453</v>
      </c>
      <c r="V56" s="32">
        <f t="shared" si="1"/>
        <v>-0.72797688073012301</v>
      </c>
    </row>
    <row r="57" spans="1:22" x14ac:dyDescent="0.25">
      <c r="A57" t="s">
        <v>7</v>
      </c>
      <c r="B57" t="s">
        <v>16</v>
      </c>
      <c r="C57" t="s">
        <v>16</v>
      </c>
      <c r="D57" t="s">
        <v>16</v>
      </c>
      <c r="F57" t="s">
        <v>7</v>
      </c>
      <c r="G57" s="2">
        <v>3752692</v>
      </c>
      <c r="H57" s="2">
        <v>6031860</v>
      </c>
      <c r="I57" s="2">
        <v>9784552</v>
      </c>
      <c r="J57" s="6"/>
      <c r="L57" t="s">
        <v>7</v>
      </c>
      <c r="M57" s="2">
        <v>1530956</v>
      </c>
      <c r="N57" s="2">
        <v>1184951</v>
      </c>
      <c r="O57" s="2">
        <v>2715907</v>
      </c>
      <c r="P57" s="6">
        <f t="shared" si="0"/>
        <v>-0.72242909026391811</v>
      </c>
      <c r="R57" t="s">
        <v>7</v>
      </c>
      <c r="S57">
        <v>0</v>
      </c>
      <c r="T57">
        <v>0</v>
      </c>
      <c r="U57">
        <v>0</v>
      </c>
      <c r="V57" s="32"/>
    </row>
    <row r="58" spans="1:22" x14ac:dyDescent="0.25">
      <c r="A58" t="s">
        <v>4</v>
      </c>
      <c r="B58" s="4">
        <v>1270527</v>
      </c>
      <c r="C58" s="4">
        <v>771755</v>
      </c>
      <c r="D58" s="4">
        <v>2042282</v>
      </c>
      <c r="E58" s="2"/>
      <c r="F58" t="s">
        <v>4</v>
      </c>
      <c r="G58" s="2">
        <v>9921768</v>
      </c>
      <c r="H58" s="2">
        <v>12366575</v>
      </c>
      <c r="I58" s="2">
        <v>22288343</v>
      </c>
      <c r="J58" s="6">
        <f t="shared" si="2"/>
        <v>9.9134502483006752</v>
      </c>
      <c r="L58" t="s">
        <v>4</v>
      </c>
      <c r="M58" s="2">
        <v>3253222</v>
      </c>
      <c r="N58" s="2">
        <v>3355595</v>
      </c>
      <c r="O58" s="2">
        <v>6608817</v>
      </c>
      <c r="P58" s="6">
        <f t="shared" si="0"/>
        <v>-0.70348549463726395</v>
      </c>
      <c r="R58" t="s">
        <v>4</v>
      </c>
      <c r="S58" s="4">
        <f>SUM(S55:S57)</f>
        <v>1434483</v>
      </c>
      <c r="T58" s="4">
        <f>SUM(T55:T57)</f>
        <v>802504</v>
      </c>
      <c r="U58" s="4">
        <f>SUM(S58:T58)</f>
        <v>2236987</v>
      </c>
      <c r="V58" s="32">
        <f t="shared" si="1"/>
        <v>-0.66151476126514019</v>
      </c>
    </row>
    <row r="59" spans="1:22" x14ac:dyDescent="0.25">
      <c r="A59" s="3" t="s">
        <v>20</v>
      </c>
      <c r="F59" s="3" t="s">
        <v>20</v>
      </c>
      <c r="J59" s="6"/>
      <c r="L59" s="3" t="s">
        <v>20</v>
      </c>
      <c r="P59" s="6"/>
      <c r="R59" s="3" t="s">
        <v>20</v>
      </c>
      <c r="V59" s="32"/>
    </row>
    <row r="60" spans="1:22" x14ac:dyDescent="0.25">
      <c r="A60" t="s">
        <v>5</v>
      </c>
      <c r="B60" s="2">
        <v>412947</v>
      </c>
      <c r="C60" s="2">
        <v>96735</v>
      </c>
      <c r="D60" s="2">
        <v>509682</v>
      </c>
      <c r="E60" s="2"/>
      <c r="F60" t="s">
        <v>5</v>
      </c>
      <c r="G60" s="2">
        <v>5889290</v>
      </c>
      <c r="H60" s="2">
        <v>5826179</v>
      </c>
      <c r="I60" s="2">
        <v>11715469</v>
      </c>
      <c r="J60" s="6">
        <f t="shared" si="2"/>
        <v>21.985840190550185</v>
      </c>
      <c r="L60" t="s">
        <v>5</v>
      </c>
      <c r="M60" s="2">
        <v>1395062</v>
      </c>
      <c r="N60" s="2">
        <v>1571463</v>
      </c>
      <c r="O60" s="2">
        <v>2966525</v>
      </c>
      <c r="P60" s="6">
        <f t="shared" si="0"/>
        <v>-0.74678563871407966</v>
      </c>
      <c r="R60" t="s">
        <v>5</v>
      </c>
      <c r="S60" s="2">
        <v>651069</v>
      </c>
      <c r="T60" s="2">
        <v>332457</v>
      </c>
      <c r="U60" s="2">
        <f>SUM(S60:T60)</f>
        <v>983526</v>
      </c>
      <c r="V60" s="32">
        <f t="shared" ref="V60:V61" si="3">U60/O60-1</f>
        <v>-0.66845854998693754</v>
      </c>
    </row>
    <row r="61" spans="1:22" x14ac:dyDescent="0.25">
      <c r="A61" t="s">
        <v>6</v>
      </c>
      <c r="B61" s="2">
        <v>156049</v>
      </c>
      <c r="C61" s="2">
        <v>236911</v>
      </c>
      <c r="D61" s="2">
        <v>392960</v>
      </c>
      <c r="E61" s="2"/>
      <c r="F61" t="s">
        <v>6</v>
      </c>
      <c r="G61" s="2">
        <v>229473</v>
      </c>
      <c r="H61" s="2">
        <v>520478</v>
      </c>
      <c r="I61" s="2">
        <v>749951</v>
      </c>
      <c r="J61" s="6">
        <f t="shared" si="2"/>
        <v>0.90846651058631922</v>
      </c>
      <c r="L61" t="s">
        <v>6</v>
      </c>
      <c r="M61" s="2">
        <v>693584</v>
      </c>
      <c r="N61" s="2">
        <v>1475679</v>
      </c>
      <c r="O61" s="2">
        <v>2169263</v>
      </c>
      <c r="P61" s="6">
        <f t="shared" si="0"/>
        <v>1.8925396459235335</v>
      </c>
      <c r="R61" t="s">
        <v>6</v>
      </c>
      <c r="S61" s="2">
        <v>40813</v>
      </c>
      <c r="T61" s="2">
        <v>5920</v>
      </c>
      <c r="U61" s="2">
        <f>SUM(S61:T61)</f>
        <v>46733</v>
      </c>
      <c r="V61" s="32">
        <f t="shared" si="3"/>
        <v>-0.97845673853285653</v>
      </c>
    </row>
    <row r="62" spans="1:22" x14ac:dyDescent="0.25">
      <c r="A62" t="s">
        <v>7</v>
      </c>
      <c r="B62" t="s">
        <v>16</v>
      </c>
      <c r="C62" t="s">
        <v>16</v>
      </c>
      <c r="D62" t="s">
        <v>16</v>
      </c>
      <c r="F62" t="s">
        <v>7</v>
      </c>
      <c r="G62" s="2">
        <v>4086257</v>
      </c>
      <c r="H62" s="2">
        <v>8143976</v>
      </c>
      <c r="I62" s="2">
        <v>12230233</v>
      </c>
      <c r="J62" s="6"/>
      <c r="L62" t="s">
        <v>7</v>
      </c>
      <c r="M62" s="2">
        <v>1496222</v>
      </c>
      <c r="N62" s="2">
        <v>2071362</v>
      </c>
      <c r="O62" s="2">
        <v>3567584</v>
      </c>
      <c r="P62" s="6">
        <f t="shared" si="0"/>
        <v>-0.70829795311340349</v>
      </c>
      <c r="R62" t="s">
        <v>7</v>
      </c>
      <c r="T62">
        <v>574</v>
      </c>
      <c r="U62">
        <f>SUM(S62:T62)</f>
        <v>574</v>
      </c>
      <c r="V62" s="32"/>
    </row>
    <row r="63" spans="1:22" x14ac:dyDescent="0.25">
      <c r="A63" t="s">
        <v>4</v>
      </c>
      <c r="B63" s="4">
        <v>568996</v>
      </c>
      <c r="C63" s="4">
        <v>333646</v>
      </c>
      <c r="D63" s="4">
        <v>902642</v>
      </c>
      <c r="E63" s="2"/>
      <c r="F63" t="s">
        <v>4</v>
      </c>
      <c r="G63" s="2">
        <v>10205020</v>
      </c>
      <c r="H63" s="2">
        <v>14490633</v>
      </c>
      <c r="I63" s="2">
        <v>24695653</v>
      </c>
      <c r="J63" s="6">
        <f t="shared" si="2"/>
        <v>26.359299700213374</v>
      </c>
      <c r="L63" t="s">
        <v>4</v>
      </c>
      <c r="M63" s="2">
        <v>3584868</v>
      </c>
      <c r="N63" s="2">
        <v>5118504</v>
      </c>
      <c r="O63" s="2">
        <v>8703372</v>
      </c>
      <c r="P63" s="6">
        <f t="shared" si="0"/>
        <v>-0.6475747371409859</v>
      </c>
      <c r="R63" t="s">
        <v>4</v>
      </c>
      <c r="S63" s="4">
        <f>SUM(S60:S62)</f>
        <v>691882</v>
      </c>
      <c r="T63" s="4">
        <f>SUM(T60:T62)</f>
        <v>338951</v>
      </c>
      <c r="U63" s="4">
        <f>SUM(S63:T63)</f>
        <v>1030833</v>
      </c>
      <c r="V63" s="32">
        <f t="shared" ref="V63" si="4">U63/O63-1</f>
        <v>-0.8815593542364959</v>
      </c>
    </row>
    <row r="64" spans="1:22" x14ac:dyDescent="0.25">
      <c r="B64" s="2"/>
      <c r="C64" s="2"/>
      <c r="D64" s="2"/>
      <c r="E64" s="2"/>
      <c r="G64" s="2"/>
      <c r="H64" s="2"/>
      <c r="I64" s="2"/>
      <c r="J64" s="6"/>
      <c r="M64" s="2"/>
      <c r="N64" s="2"/>
      <c r="O64" s="2"/>
      <c r="P64" s="6"/>
    </row>
    <row r="65" spans="1:22" x14ac:dyDescent="0.25">
      <c r="J65" s="6"/>
      <c r="P65" s="6"/>
    </row>
    <row r="66" spans="1:22" x14ac:dyDescent="0.25">
      <c r="B66" t="s">
        <v>22</v>
      </c>
      <c r="C66" t="s">
        <v>23</v>
      </c>
      <c r="D66" t="s">
        <v>4</v>
      </c>
      <c r="G66" t="s">
        <v>22</v>
      </c>
      <c r="H66" t="s">
        <v>23</v>
      </c>
      <c r="I66" t="s">
        <v>4</v>
      </c>
      <c r="J66" s="6"/>
      <c r="M66" t="s">
        <v>22</v>
      </c>
      <c r="N66" t="s">
        <v>23</v>
      </c>
      <c r="O66" t="s">
        <v>4</v>
      </c>
      <c r="P66" s="6"/>
      <c r="S66" t="s">
        <v>22</v>
      </c>
      <c r="T66" t="s">
        <v>23</v>
      </c>
      <c r="U66" t="s">
        <v>4</v>
      </c>
      <c r="V66" s="6"/>
    </row>
    <row r="67" spans="1:22" x14ac:dyDescent="0.25">
      <c r="A67" t="s">
        <v>21</v>
      </c>
      <c r="B67" s="2">
        <f t="shared" ref="B67:D68" si="5">B5+B10+B15+B20+B25+B30+B35+B40+B45+B50+B55+B60</f>
        <v>4445585</v>
      </c>
      <c r="C67" s="2">
        <f t="shared" si="5"/>
        <v>1435828</v>
      </c>
      <c r="D67" s="2">
        <f>D5+D10+D15+D20+D25+D30+D35+D40+D45+D50+D55+D60</f>
        <v>5881413</v>
      </c>
      <c r="E67" s="2"/>
      <c r="F67" t="s">
        <v>21</v>
      </c>
      <c r="G67" s="2">
        <f t="shared" ref="G67:I68" si="6">G5+G10+G15+G20+G25+G30+G35+G40+G45+G50+G55+G60</f>
        <v>94798693</v>
      </c>
      <c r="H67" s="2">
        <f t="shared" si="6"/>
        <v>81062902</v>
      </c>
      <c r="I67" s="2">
        <f t="shared" si="6"/>
        <v>175861595</v>
      </c>
      <c r="J67" s="6">
        <f t="shared" si="2"/>
        <v>28.901249070588989</v>
      </c>
      <c r="L67" t="s">
        <v>21</v>
      </c>
      <c r="M67" s="2">
        <f t="shared" ref="M67:O69" si="7">M5+M10+M15+M20+M25+M30+M35+M40+M45+M50+M55+M60</f>
        <v>34340835</v>
      </c>
      <c r="N67" s="2">
        <f t="shared" si="7"/>
        <v>34477967</v>
      </c>
      <c r="O67" s="2">
        <f t="shared" si="7"/>
        <v>68818802</v>
      </c>
      <c r="P67" s="6">
        <f t="shared" si="0"/>
        <v>-0.60867634573654361</v>
      </c>
      <c r="R67" t="s">
        <v>21</v>
      </c>
      <c r="S67" s="2">
        <v>8036405</v>
      </c>
      <c r="T67" s="2">
        <v>5127608</v>
      </c>
      <c r="U67" s="2">
        <f>SUM(S67:T67)</f>
        <v>13164013</v>
      </c>
      <c r="V67" s="6">
        <f>U67/O67-1</f>
        <v>-0.80871487707676171</v>
      </c>
    </row>
    <row r="68" spans="1:22" x14ac:dyDescent="0.25">
      <c r="A68" t="s">
        <v>24</v>
      </c>
      <c r="B68" s="2">
        <f t="shared" si="5"/>
        <v>3762805</v>
      </c>
      <c r="C68" s="2">
        <f t="shared" si="5"/>
        <v>3427335</v>
      </c>
      <c r="D68" s="2">
        <f t="shared" si="5"/>
        <v>7190140</v>
      </c>
      <c r="F68" t="s">
        <v>24</v>
      </c>
      <c r="G68" s="2">
        <f t="shared" si="6"/>
        <v>4275446</v>
      </c>
      <c r="H68" s="2">
        <f t="shared" si="6"/>
        <v>8965772</v>
      </c>
      <c r="I68" s="2">
        <f t="shared" si="6"/>
        <v>13241218</v>
      </c>
      <c r="J68" s="6">
        <f t="shared" si="2"/>
        <v>0.84157999705151787</v>
      </c>
      <c r="L68" t="s">
        <v>24</v>
      </c>
      <c r="M68" s="2">
        <f t="shared" si="7"/>
        <v>4618166</v>
      </c>
      <c r="N68" s="2">
        <f t="shared" si="7"/>
        <v>8360628</v>
      </c>
      <c r="O68" s="2">
        <f t="shared" si="7"/>
        <v>12978794</v>
      </c>
      <c r="P68" s="6">
        <f t="shared" si="0"/>
        <v>-1.9818720604101503E-2</v>
      </c>
      <c r="R68" t="s">
        <v>24</v>
      </c>
      <c r="S68" s="2">
        <v>3628136</v>
      </c>
      <c r="T68" s="2">
        <v>6751599</v>
      </c>
      <c r="U68" s="2">
        <f>SUM(S68:T68)</f>
        <v>10379735</v>
      </c>
      <c r="V68" s="6">
        <f t="shared" ref="V68:V70" si="8">U68/O68-1</f>
        <v>-0.20025427632182158</v>
      </c>
    </row>
    <row r="69" spans="1:22" x14ac:dyDescent="0.25">
      <c r="A69" t="s">
        <v>25</v>
      </c>
      <c r="F69" t="s">
        <v>25</v>
      </c>
      <c r="G69" s="2">
        <f>G22+G27+G32+G37+G42+G47+G52+G57+G62</f>
        <v>37955702</v>
      </c>
      <c r="H69" s="2">
        <f>H22+H27+H32+H37++H42+H47+H52+H57+H62</f>
        <v>84451652</v>
      </c>
      <c r="I69" s="2">
        <f>I22+I27+I32+I37+I42+I47+I52+I57+I62</f>
        <v>122407354</v>
      </c>
      <c r="J69" s="6"/>
      <c r="L69" t="s">
        <v>25</v>
      </c>
      <c r="M69" s="2">
        <f t="shared" si="7"/>
        <v>35682318</v>
      </c>
      <c r="N69" s="2">
        <f t="shared" si="7"/>
        <v>66437997</v>
      </c>
      <c r="O69" s="2">
        <f t="shared" si="7"/>
        <v>102120315</v>
      </c>
      <c r="P69" s="6">
        <f t="shared" si="0"/>
        <v>-0.16573382510988677</v>
      </c>
      <c r="R69" t="s">
        <v>25</v>
      </c>
      <c r="S69" s="2">
        <v>1761902</v>
      </c>
      <c r="T69" s="2">
        <v>2497135</v>
      </c>
      <c r="U69" s="2">
        <f>SUM(S69:T69)</f>
        <v>4259037</v>
      </c>
      <c r="V69" s="6">
        <f t="shared" si="8"/>
        <v>-0.95829393005691377</v>
      </c>
    </row>
    <row r="70" spans="1:22" x14ac:dyDescent="0.25">
      <c r="A70" s="5" t="s">
        <v>26</v>
      </c>
      <c r="B70" s="4">
        <f>SUM(B67:B69)</f>
        <v>8208390</v>
      </c>
      <c r="C70" s="4">
        <f>SUM(C67:C69)</f>
        <v>4863163</v>
      </c>
      <c r="D70" s="4">
        <f>SUM(D67:D69)</f>
        <v>13071553</v>
      </c>
      <c r="F70" s="5" t="s">
        <v>27</v>
      </c>
      <c r="G70" s="4">
        <f>SUM(G67:G69)</f>
        <v>137029841</v>
      </c>
      <c r="H70" s="4">
        <f>SUM(H67:H69)</f>
        <v>174480326</v>
      </c>
      <c r="I70" s="4">
        <f>SUM(I67:I69)</f>
        <v>311510167</v>
      </c>
      <c r="J70" s="6">
        <f t="shared" si="2"/>
        <v>22.831152044443382</v>
      </c>
      <c r="L70" s="5" t="s">
        <v>28</v>
      </c>
      <c r="M70" s="4">
        <f>SUM(M67:M69)</f>
        <v>74641319</v>
      </c>
      <c r="N70" s="4">
        <f>SUM(N67:N69)</f>
        <v>109276592</v>
      </c>
      <c r="O70" s="4">
        <f>SUM(O67:O69)</f>
        <v>183917911</v>
      </c>
      <c r="P70" s="6">
        <f t="shared" ref="P70" si="9">O70/I70-1</f>
        <v>-0.40959258963769229</v>
      </c>
      <c r="R70" s="5" t="s">
        <v>28</v>
      </c>
      <c r="S70" s="4">
        <f>SUM(S67:S69)</f>
        <v>13426443</v>
      </c>
      <c r="T70" s="4">
        <f>SUM(T67:T69)</f>
        <v>14376342</v>
      </c>
      <c r="U70" s="4">
        <f>SUM(S70:T70)</f>
        <v>27802785</v>
      </c>
      <c r="V70" s="6">
        <f t="shared" si="8"/>
        <v>-0.84883046545695051</v>
      </c>
    </row>
    <row r="73" spans="1:22" x14ac:dyDescent="0.25">
      <c r="A73" t="s">
        <v>36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0"/>
  <sheetViews>
    <sheetView topLeftCell="AE1" workbookViewId="0">
      <selection activeCell="AT2" sqref="AT2"/>
    </sheetView>
  </sheetViews>
  <sheetFormatPr defaultRowHeight="15" x14ac:dyDescent="0.25"/>
  <cols>
    <col min="1" max="1" width="63.42578125" customWidth="1"/>
    <col min="2" max="2" width="11.85546875" customWidth="1"/>
    <col min="3" max="3" width="11.42578125" customWidth="1"/>
    <col min="4" max="4" width="10.85546875" customWidth="1"/>
    <col min="5" max="5" width="13.28515625" customWidth="1"/>
    <col min="6" max="6" width="9.5703125" customWidth="1"/>
    <col min="7" max="7" width="11.42578125" customWidth="1"/>
    <col min="8" max="8" width="9.5703125" customWidth="1"/>
    <col min="9" max="9" width="13.28515625" customWidth="1"/>
    <col min="10" max="10" width="9.5703125" customWidth="1"/>
    <col min="11" max="11" width="11.42578125" customWidth="1"/>
    <col min="12" max="12" width="9.28515625" customWidth="1"/>
    <col min="13" max="13" width="13.28515625" customWidth="1"/>
    <col min="14" max="14" width="9.140625" customWidth="1"/>
    <col min="15" max="15" width="11.42578125" customWidth="1"/>
    <col min="16" max="16" width="9.140625" customWidth="1"/>
    <col min="17" max="17" width="10.5703125" customWidth="1"/>
    <col min="18" max="18" width="9.140625" customWidth="1"/>
    <col min="19" max="19" width="11.42578125" customWidth="1"/>
    <col min="20" max="20" width="9.140625" customWidth="1"/>
    <col min="21" max="21" width="10.5703125" customWidth="1"/>
    <col min="22" max="22" width="9.5703125" customWidth="1"/>
    <col min="23" max="23" width="11.42578125" customWidth="1"/>
    <col min="24" max="24" width="9.140625" customWidth="1"/>
    <col min="25" max="25" width="10.5703125" customWidth="1"/>
    <col min="26" max="26" width="9.140625" customWidth="1"/>
    <col min="27" max="27" width="11.42578125" customWidth="1"/>
    <col min="28" max="28" width="9.140625" customWidth="1"/>
    <col min="29" max="29" width="10.5703125" customWidth="1"/>
    <col min="30" max="30" width="8.28515625" customWidth="1"/>
    <col min="31" max="31" width="11.42578125" customWidth="1"/>
    <col min="32" max="32" width="9.140625" customWidth="1"/>
    <col min="33" max="33" width="10.5703125" customWidth="1"/>
    <col min="34" max="34" width="8.28515625" customWidth="1"/>
    <col min="35" max="35" width="11.42578125" customWidth="1"/>
    <col min="36" max="36" width="9.140625" customWidth="1"/>
    <col min="37" max="37" width="10.5703125" customWidth="1"/>
    <col min="38" max="38" width="10.5703125" bestFit="1" customWidth="1"/>
    <col min="39" max="39" width="11.42578125" bestFit="1" customWidth="1"/>
    <col min="41" max="42" width="10.5703125" bestFit="1" customWidth="1"/>
    <col min="45" max="46" width="10.5703125" bestFit="1" customWidth="1"/>
    <col min="49" max="49" width="10.5703125" bestFit="1" customWidth="1"/>
  </cols>
  <sheetData>
    <row r="1" spans="1:49" x14ac:dyDescent="0.25">
      <c r="B1" s="39">
        <v>44562</v>
      </c>
      <c r="C1" s="40"/>
      <c r="D1" s="40"/>
      <c r="E1" s="41"/>
      <c r="F1" s="39">
        <v>44593</v>
      </c>
      <c r="G1" s="40"/>
      <c r="H1" s="40"/>
      <c r="I1" s="41"/>
      <c r="J1" s="39">
        <v>44621</v>
      </c>
      <c r="K1" s="40"/>
      <c r="L1" s="40"/>
      <c r="M1" s="41"/>
      <c r="N1" s="39">
        <v>44652</v>
      </c>
      <c r="O1" s="40"/>
      <c r="P1" s="40"/>
      <c r="Q1" s="41"/>
      <c r="R1" s="39">
        <v>44682</v>
      </c>
      <c r="S1" s="40"/>
      <c r="T1" s="40"/>
      <c r="U1" s="41"/>
      <c r="V1" s="39">
        <v>44713</v>
      </c>
      <c r="W1" s="40"/>
      <c r="X1" s="40"/>
      <c r="Y1" s="41"/>
      <c r="Z1" s="39">
        <v>44743</v>
      </c>
      <c r="AA1" s="40"/>
      <c r="AB1" s="40"/>
      <c r="AC1" s="41"/>
      <c r="AD1" s="39">
        <v>44774</v>
      </c>
      <c r="AE1" s="40"/>
      <c r="AF1" s="40"/>
      <c r="AG1" s="41"/>
      <c r="AH1" s="39">
        <v>44805</v>
      </c>
      <c r="AI1" s="40"/>
      <c r="AJ1" s="40"/>
      <c r="AK1" s="41"/>
      <c r="AL1" s="39">
        <v>44835</v>
      </c>
      <c r="AM1" s="40"/>
      <c r="AN1" s="40"/>
      <c r="AO1" s="40"/>
      <c r="AP1" s="39">
        <v>44866</v>
      </c>
      <c r="AQ1" s="40"/>
      <c r="AR1" s="40"/>
      <c r="AS1" s="41"/>
      <c r="AT1" s="39">
        <v>44896</v>
      </c>
      <c r="AU1" s="40"/>
      <c r="AV1" s="40"/>
      <c r="AW1" s="41"/>
    </row>
    <row r="2" spans="1:49" ht="15.75" thickBot="1" x14ac:dyDescent="0.3">
      <c r="B2" s="8" t="s">
        <v>52</v>
      </c>
      <c r="C2" s="9" t="s">
        <v>53</v>
      </c>
      <c r="D2" s="9" t="s">
        <v>25</v>
      </c>
      <c r="E2" s="10" t="s">
        <v>54</v>
      </c>
      <c r="F2" s="8" t="s">
        <v>52</v>
      </c>
      <c r="G2" s="9" t="s">
        <v>53</v>
      </c>
      <c r="H2" s="9" t="s">
        <v>25</v>
      </c>
      <c r="I2" s="10" t="s">
        <v>54</v>
      </c>
      <c r="J2" s="8" t="s">
        <v>52</v>
      </c>
      <c r="K2" s="9" t="s">
        <v>53</v>
      </c>
      <c r="L2" s="9" t="s">
        <v>25</v>
      </c>
      <c r="M2" s="10" t="s">
        <v>54</v>
      </c>
      <c r="N2" s="8" t="s">
        <v>52</v>
      </c>
      <c r="O2" s="9" t="s">
        <v>53</v>
      </c>
      <c r="P2" s="9" t="s">
        <v>25</v>
      </c>
      <c r="Q2" s="10" t="s">
        <v>54</v>
      </c>
      <c r="R2" s="8" t="s">
        <v>52</v>
      </c>
      <c r="S2" s="9" t="s">
        <v>53</v>
      </c>
      <c r="T2" s="9" t="s">
        <v>25</v>
      </c>
      <c r="U2" s="10" t="s">
        <v>54</v>
      </c>
      <c r="V2" s="8" t="s">
        <v>52</v>
      </c>
      <c r="W2" s="9" t="s">
        <v>53</v>
      </c>
      <c r="X2" s="9" t="s">
        <v>25</v>
      </c>
      <c r="Y2" s="10" t="s">
        <v>54</v>
      </c>
      <c r="Z2" s="8" t="s">
        <v>52</v>
      </c>
      <c r="AA2" s="9" t="s">
        <v>53</v>
      </c>
      <c r="AB2" s="9" t="s">
        <v>25</v>
      </c>
      <c r="AC2" s="10" t="s">
        <v>54</v>
      </c>
      <c r="AD2" s="8" t="s">
        <v>52</v>
      </c>
      <c r="AE2" s="9" t="s">
        <v>53</v>
      </c>
      <c r="AF2" s="9" t="s">
        <v>25</v>
      </c>
      <c r="AG2" s="10" t="s">
        <v>54</v>
      </c>
      <c r="AH2" s="8" t="s">
        <v>52</v>
      </c>
      <c r="AI2" s="9" t="s">
        <v>53</v>
      </c>
      <c r="AJ2" s="9" t="s">
        <v>25</v>
      </c>
      <c r="AK2" s="10" t="s">
        <v>54</v>
      </c>
      <c r="AL2" s="8" t="s">
        <v>52</v>
      </c>
      <c r="AM2" s="9" t="s">
        <v>53</v>
      </c>
      <c r="AN2" s="9" t="s">
        <v>25</v>
      </c>
      <c r="AO2" s="37" t="s">
        <v>54</v>
      </c>
      <c r="AP2" s="8" t="s">
        <v>52</v>
      </c>
      <c r="AQ2" s="9" t="s">
        <v>53</v>
      </c>
      <c r="AR2" s="9" t="s">
        <v>25</v>
      </c>
      <c r="AS2" s="10" t="s">
        <v>54</v>
      </c>
      <c r="AT2" s="8" t="s">
        <v>52</v>
      </c>
      <c r="AU2" s="9" t="s">
        <v>53</v>
      </c>
      <c r="AV2" s="9" t="s">
        <v>25</v>
      </c>
      <c r="AW2" s="10" t="s">
        <v>54</v>
      </c>
    </row>
    <row r="3" spans="1:49" x14ac:dyDescent="0.25">
      <c r="A3" s="26" t="s">
        <v>37</v>
      </c>
      <c r="B3" s="28" t="s">
        <v>55</v>
      </c>
      <c r="C3" s="29" t="s">
        <v>55</v>
      </c>
      <c r="D3" s="29">
        <v>2368</v>
      </c>
      <c r="E3" s="30">
        <f>SUM(B3:D3)</f>
        <v>2368</v>
      </c>
      <c r="F3" s="14" t="s">
        <v>55</v>
      </c>
      <c r="G3" s="14" t="s">
        <v>55</v>
      </c>
      <c r="H3" s="14" t="s">
        <v>55</v>
      </c>
      <c r="I3" s="27" t="s">
        <v>55</v>
      </c>
      <c r="J3" s="28" t="s">
        <v>55</v>
      </c>
      <c r="K3" s="29" t="s">
        <v>55</v>
      </c>
      <c r="L3" s="29" t="s">
        <v>55</v>
      </c>
      <c r="M3" s="30" t="s">
        <v>55</v>
      </c>
      <c r="N3" s="13" t="s">
        <v>55</v>
      </c>
      <c r="O3" s="14" t="s">
        <v>55</v>
      </c>
      <c r="P3" s="14" t="s">
        <v>55</v>
      </c>
      <c r="Q3" s="15" t="s">
        <v>55</v>
      </c>
      <c r="R3" s="13">
        <v>18873</v>
      </c>
      <c r="S3" s="14" t="s">
        <v>55</v>
      </c>
      <c r="T3" s="14" t="s">
        <v>55</v>
      </c>
      <c r="U3" s="15">
        <f>SUM(R3:T3)</f>
        <v>18873</v>
      </c>
      <c r="V3" s="13" t="s">
        <v>55</v>
      </c>
      <c r="W3" s="14" t="s">
        <v>55</v>
      </c>
      <c r="X3" s="14" t="s">
        <v>55</v>
      </c>
      <c r="Y3" s="15" t="s">
        <v>55</v>
      </c>
      <c r="Z3" s="13" t="s">
        <v>55</v>
      </c>
      <c r="AA3" s="14" t="s">
        <v>55</v>
      </c>
      <c r="AB3" s="14" t="s">
        <v>55</v>
      </c>
      <c r="AC3" s="15" t="s">
        <v>55</v>
      </c>
      <c r="AD3" s="13" t="s">
        <v>55</v>
      </c>
      <c r="AE3" s="14" t="s">
        <v>55</v>
      </c>
      <c r="AF3" s="14" t="s">
        <v>55</v>
      </c>
      <c r="AG3" s="15" t="s">
        <v>55</v>
      </c>
      <c r="AH3" s="13" t="s">
        <v>55</v>
      </c>
      <c r="AI3" s="14" t="s">
        <v>55</v>
      </c>
      <c r="AJ3" s="14" t="s">
        <v>55</v>
      </c>
      <c r="AK3" s="15" t="s">
        <v>55</v>
      </c>
      <c r="AL3" s="13" t="s">
        <v>55</v>
      </c>
      <c r="AM3" s="14" t="s">
        <v>55</v>
      </c>
      <c r="AN3" s="14" t="s">
        <v>55</v>
      </c>
      <c r="AO3" s="14" t="s">
        <v>55</v>
      </c>
      <c r="AP3" s="13" t="s">
        <v>55</v>
      </c>
      <c r="AQ3" s="14" t="s">
        <v>55</v>
      </c>
      <c r="AR3" s="14" t="s">
        <v>55</v>
      </c>
      <c r="AS3" s="22" t="s">
        <v>55</v>
      </c>
      <c r="AT3" s="13" t="s">
        <v>55</v>
      </c>
      <c r="AU3" s="14" t="s">
        <v>55</v>
      </c>
      <c r="AV3" s="14" t="s">
        <v>55</v>
      </c>
      <c r="AW3" s="22" t="s">
        <v>55</v>
      </c>
    </row>
    <row r="4" spans="1:49" x14ac:dyDescent="0.25">
      <c r="A4" s="26" t="s">
        <v>38</v>
      </c>
      <c r="B4" s="13" t="s">
        <v>55</v>
      </c>
      <c r="C4" s="14" t="s">
        <v>55</v>
      </c>
      <c r="D4" s="14" t="s">
        <v>55</v>
      </c>
      <c r="E4" s="15" t="s">
        <v>55</v>
      </c>
      <c r="F4" s="14" t="s">
        <v>55</v>
      </c>
      <c r="G4" s="14" t="s">
        <v>55</v>
      </c>
      <c r="H4" s="14" t="s">
        <v>55</v>
      </c>
      <c r="I4" s="27" t="s">
        <v>55</v>
      </c>
      <c r="J4" s="13" t="s">
        <v>55</v>
      </c>
      <c r="K4" s="14" t="s">
        <v>55</v>
      </c>
      <c r="L4" s="14" t="s">
        <v>55</v>
      </c>
      <c r="M4" s="15" t="s">
        <v>55</v>
      </c>
      <c r="N4" s="13" t="s">
        <v>55</v>
      </c>
      <c r="O4" s="14" t="s">
        <v>55</v>
      </c>
      <c r="P4" s="14" t="s">
        <v>55</v>
      </c>
      <c r="Q4" s="15" t="s">
        <v>55</v>
      </c>
      <c r="R4" s="13" t="s">
        <v>55</v>
      </c>
      <c r="S4" s="14" t="s">
        <v>55</v>
      </c>
      <c r="T4" s="14" t="s">
        <v>55</v>
      </c>
      <c r="U4" s="15" t="s">
        <v>55</v>
      </c>
      <c r="V4" s="13" t="s">
        <v>55</v>
      </c>
      <c r="W4" s="14" t="s">
        <v>55</v>
      </c>
      <c r="X4" s="14" t="s">
        <v>55</v>
      </c>
      <c r="Y4" s="15" t="s">
        <v>55</v>
      </c>
      <c r="Z4" s="13" t="s">
        <v>55</v>
      </c>
      <c r="AA4" s="14" t="s">
        <v>55</v>
      </c>
      <c r="AB4" s="14" t="s">
        <v>55</v>
      </c>
      <c r="AC4" s="15" t="s">
        <v>55</v>
      </c>
      <c r="AD4" s="13" t="s">
        <v>55</v>
      </c>
      <c r="AE4" s="14" t="s">
        <v>55</v>
      </c>
      <c r="AF4" s="14" t="s">
        <v>55</v>
      </c>
      <c r="AG4" s="15" t="s">
        <v>55</v>
      </c>
      <c r="AH4" s="13" t="s">
        <v>55</v>
      </c>
      <c r="AI4" s="14" t="s">
        <v>55</v>
      </c>
      <c r="AJ4" s="14" t="s">
        <v>55</v>
      </c>
      <c r="AK4" s="15" t="s">
        <v>55</v>
      </c>
      <c r="AL4" s="13" t="s">
        <v>55</v>
      </c>
      <c r="AM4" s="14" t="s">
        <v>55</v>
      </c>
      <c r="AN4" s="14" t="s">
        <v>55</v>
      </c>
      <c r="AO4" s="14" t="s">
        <v>55</v>
      </c>
      <c r="AP4" s="13" t="s">
        <v>55</v>
      </c>
      <c r="AQ4" s="14" t="s">
        <v>55</v>
      </c>
      <c r="AR4" s="14" t="s">
        <v>55</v>
      </c>
      <c r="AS4" s="22" t="s">
        <v>55</v>
      </c>
      <c r="AT4" s="13" t="s">
        <v>55</v>
      </c>
      <c r="AU4" s="14" t="s">
        <v>55</v>
      </c>
      <c r="AV4" s="14" t="s">
        <v>55</v>
      </c>
      <c r="AW4" s="22" t="s">
        <v>55</v>
      </c>
    </row>
    <row r="5" spans="1:49" x14ac:dyDescent="0.25">
      <c r="A5" s="26" t="s">
        <v>39</v>
      </c>
      <c r="B5" s="13" t="s">
        <v>55</v>
      </c>
      <c r="C5" s="14" t="s">
        <v>55</v>
      </c>
      <c r="D5" s="14" t="s">
        <v>55</v>
      </c>
      <c r="E5" s="15" t="s">
        <v>55</v>
      </c>
      <c r="F5" s="14" t="s">
        <v>55</v>
      </c>
      <c r="G5" s="14" t="s">
        <v>55</v>
      </c>
      <c r="H5" s="14">
        <v>5387</v>
      </c>
      <c r="I5" s="27">
        <f>SUM(H5)</f>
        <v>5387</v>
      </c>
      <c r="J5" s="13" t="s">
        <v>55</v>
      </c>
      <c r="K5" s="14" t="s">
        <v>55</v>
      </c>
      <c r="L5" s="14" t="s">
        <v>55</v>
      </c>
      <c r="M5" s="15" t="s">
        <v>55</v>
      </c>
      <c r="N5" s="13" t="s">
        <v>55</v>
      </c>
      <c r="O5" s="14" t="s">
        <v>55</v>
      </c>
      <c r="P5" s="14" t="s">
        <v>55</v>
      </c>
      <c r="Q5" s="15" t="s">
        <v>55</v>
      </c>
      <c r="R5" s="13" t="s">
        <v>55</v>
      </c>
      <c r="S5" s="14" t="s">
        <v>55</v>
      </c>
      <c r="T5" s="14" t="s">
        <v>55</v>
      </c>
      <c r="U5" s="15" t="s">
        <v>55</v>
      </c>
      <c r="V5" s="13" t="s">
        <v>55</v>
      </c>
      <c r="W5" s="14" t="s">
        <v>55</v>
      </c>
      <c r="X5" s="14" t="s">
        <v>55</v>
      </c>
      <c r="Y5" s="15" t="s">
        <v>55</v>
      </c>
      <c r="Z5" s="13" t="s">
        <v>55</v>
      </c>
      <c r="AA5" s="14" t="s">
        <v>55</v>
      </c>
      <c r="AB5" s="14" t="s">
        <v>55</v>
      </c>
      <c r="AC5" s="15" t="s">
        <v>55</v>
      </c>
      <c r="AD5" s="13" t="s">
        <v>55</v>
      </c>
      <c r="AE5" s="14" t="s">
        <v>55</v>
      </c>
      <c r="AF5" s="14" t="s">
        <v>55</v>
      </c>
      <c r="AG5" s="15" t="s">
        <v>55</v>
      </c>
      <c r="AH5" s="13" t="s">
        <v>55</v>
      </c>
      <c r="AI5" s="14" t="s">
        <v>55</v>
      </c>
      <c r="AJ5" s="14" t="s">
        <v>55</v>
      </c>
      <c r="AK5" s="15" t="s">
        <v>55</v>
      </c>
      <c r="AL5" s="13" t="s">
        <v>55</v>
      </c>
      <c r="AM5" s="14" t="s">
        <v>55</v>
      </c>
      <c r="AN5" s="14" t="s">
        <v>55</v>
      </c>
      <c r="AO5" s="14" t="s">
        <v>55</v>
      </c>
      <c r="AP5" s="13" t="s">
        <v>55</v>
      </c>
      <c r="AQ5" s="14" t="s">
        <v>55</v>
      </c>
      <c r="AR5" s="14" t="s">
        <v>55</v>
      </c>
      <c r="AS5" s="22" t="s">
        <v>55</v>
      </c>
      <c r="AT5" s="13" t="s">
        <v>55</v>
      </c>
      <c r="AU5" s="14" t="s">
        <v>55</v>
      </c>
      <c r="AV5" s="14" t="s">
        <v>55</v>
      </c>
      <c r="AW5" s="22" t="s">
        <v>55</v>
      </c>
    </row>
    <row r="6" spans="1:49" x14ac:dyDescent="0.25">
      <c r="A6" s="26" t="s">
        <v>40</v>
      </c>
      <c r="B6" s="13">
        <v>2436708</v>
      </c>
      <c r="C6" s="14">
        <v>158028</v>
      </c>
      <c r="D6" s="14">
        <v>27113</v>
      </c>
      <c r="E6" s="15">
        <f>SUM(B6:D6)</f>
        <v>2621849</v>
      </c>
      <c r="F6" s="14">
        <v>548289</v>
      </c>
      <c r="G6" s="14">
        <v>56844</v>
      </c>
      <c r="H6" s="14">
        <v>6513</v>
      </c>
      <c r="I6" s="27">
        <f>SUM(F6:H6)</f>
        <v>611646</v>
      </c>
      <c r="J6" s="13">
        <v>462921</v>
      </c>
      <c r="K6" s="14">
        <v>418603</v>
      </c>
      <c r="L6" s="14">
        <v>4680</v>
      </c>
      <c r="M6" s="15">
        <f>SUM(J6:L6)</f>
        <v>886204</v>
      </c>
      <c r="N6" s="13">
        <v>752611</v>
      </c>
      <c r="O6" s="14">
        <v>12531</v>
      </c>
      <c r="P6" s="14" t="s">
        <v>55</v>
      </c>
      <c r="Q6" s="15">
        <f>SUM(N6:P6)</f>
        <v>765142</v>
      </c>
      <c r="R6" s="13">
        <v>1183247</v>
      </c>
      <c r="S6" s="14">
        <v>758759</v>
      </c>
      <c r="T6" s="14" t="s">
        <v>55</v>
      </c>
      <c r="U6" s="15">
        <f t="shared" ref="U6:U16" si="0">SUM(R6:T6)</f>
        <v>1942006</v>
      </c>
      <c r="V6" s="13">
        <v>1366685</v>
      </c>
      <c r="W6" s="14">
        <v>199001</v>
      </c>
      <c r="X6" s="14" t="s">
        <v>55</v>
      </c>
      <c r="Y6" s="15">
        <f>SUM(V6:X6)</f>
        <v>1565686</v>
      </c>
      <c r="Z6" s="13">
        <v>404591</v>
      </c>
      <c r="AA6" s="14">
        <v>634940</v>
      </c>
      <c r="AB6" s="14" t="s">
        <v>55</v>
      </c>
      <c r="AC6" s="15">
        <f>SUM(Z6:AB6)</f>
        <v>1039531</v>
      </c>
      <c r="AD6" s="13">
        <v>280671</v>
      </c>
      <c r="AE6" s="14">
        <v>515118</v>
      </c>
      <c r="AF6" s="14" t="s">
        <v>55</v>
      </c>
      <c r="AG6" s="15">
        <f>SUM(AD6:AF6)</f>
        <v>795789</v>
      </c>
      <c r="AH6" s="13">
        <v>627204</v>
      </c>
      <c r="AI6" s="14">
        <v>326162</v>
      </c>
      <c r="AJ6" s="14" t="s">
        <v>55</v>
      </c>
      <c r="AK6" s="15">
        <f>SUM(AH6:AJ6)</f>
        <v>953366</v>
      </c>
      <c r="AL6" s="13">
        <v>1423572</v>
      </c>
      <c r="AM6" s="14">
        <v>134677</v>
      </c>
      <c r="AN6" s="14"/>
      <c r="AO6" s="14">
        <f>SUM(AL6:AN6)</f>
        <v>1558249</v>
      </c>
      <c r="AP6" s="13">
        <v>1391393</v>
      </c>
      <c r="AQ6" s="14">
        <v>683398</v>
      </c>
      <c r="AR6" s="14" t="s">
        <v>55</v>
      </c>
      <c r="AS6" s="22">
        <f>SUM(AP6:AR6)</f>
        <v>2074791</v>
      </c>
      <c r="AT6" s="2">
        <v>856170</v>
      </c>
      <c r="AU6" s="2">
        <v>37328</v>
      </c>
      <c r="AV6" s="14" t="s">
        <v>55</v>
      </c>
      <c r="AW6" s="22">
        <f>SUM(AT6:AV6)</f>
        <v>893498</v>
      </c>
    </row>
    <row r="7" spans="1:49" x14ac:dyDescent="0.25">
      <c r="A7" s="26" t="s">
        <v>41</v>
      </c>
      <c r="B7" s="13" t="s">
        <v>55</v>
      </c>
      <c r="C7" s="14" t="s">
        <v>55</v>
      </c>
      <c r="D7" s="14" t="s">
        <v>55</v>
      </c>
      <c r="E7" s="15" t="s">
        <v>55</v>
      </c>
      <c r="F7" s="14" t="s">
        <v>55</v>
      </c>
      <c r="G7" s="14" t="s">
        <v>55</v>
      </c>
      <c r="H7" s="14" t="s">
        <v>55</v>
      </c>
      <c r="I7" s="27" t="s">
        <v>55</v>
      </c>
      <c r="J7" s="13" t="s">
        <v>55</v>
      </c>
      <c r="K7" s="14" t="s">
        <v>55</v>
      </c>
      <c r="L7" s="14" t="s">
        <v>55</v>
      </c>
      <c r="M7" s="15" t="s">
        <v>55</v>
      </c>
      <c r="N7" s="13" t="s">
        <v>55</v>
      </c>
      <c r="O7" s="14" t="s">
        <v>55</v>
      </c>
      <c r="P7" s="14" t="s">
        <v>55</v>
      </c>
      <c r="Q7" s="15" t="s">
        <v>55</v>
      </c>
      <c r="R7" s="13" t="s">
        <v>55</v>
      </c>
      <c r="S7" s="14" t="s">
        <v>55</v>
      </c>
      <c r="T7" s="14" t="s">
        <v>55</v>
      </c>
      <c r="U7" s="15" t="s">
        <v>55</v>
      </c>
      <c r="V7" s="13" t="s">
        <v>55</v>
      </c>
      <c r="W7" s="14" t="s">
        <v>55</v>
      </c>
      <c r="X7" s="14" t="s">
        <v>55</v>
      </c>
      <c r="Y7" s="15" t="s">
        <v>55</v>
      </c>
      <c r="Z7" s="13" t="s">
        <v>55</v>
      </c>
      <c r="AA7" s="14" t="s">
        <v>55</v>
      </c>
      <c r="AB7" s="14" t="s">
        <v>55</v>
      </c>
      <c r="AC7" s="15" t="s">
        <v>55</v>
      </c>
      <c r="AD7" s="13" t="s">
        <v>55</v>
      </c>
      <c r="AE7" s="14" t="s">
        <v>55</v>
      </c>
      <c r="AF7" s="14" t="s">
        <v>55</v>
      </c>
      <c r="AG7" s="15" t="s">
        <v>55</v>
      </c>
      <c r="AH7" s="13" t="s">
        <v>55</v>
      </c>
      <c r="AI7" s="14" t="s">
        <v>55</v>
      </c>
      <c r="AJ7" s="14" t="s">
        <v>55</v>
      </c>
      <c r="AK7" s="15" t="s">
        <v>55</v>
      </c>
      <c r="AL7" s="13" t="s">
        <v>55</v>
      </c>
      <c r="AM7" s="14" t="s">
        <v>55</v>
      </c>
      <c r="AN7" s="14" t="s">
        <v>55</v>
      </c>
      <c r="AO7" s="14" t="s">
        <v>55</v>
      </c>
      <c r="AP7" s="13" t="s">
        <v>55</v>
      </c>
      <c r="AQ7" s="14" t="s">
        <v>55</v>
      </c>
      <c r="AR7" s="14" t="s">
        <v>55</v>
      </c>
      <c r="AS7" s="22" t="s">
        <v>55</v>
      </c>
      <c r="AT7" s="13" t="s">
        <v>55</v>
      </c>
      <c r="AU7" s="14" t="s">
        <v>55</v>
      </c>
      <c r="AV7" s="14" t="s">
        <v>55</v>
      </c>
      <c r="AW7" s="22" t="s">
        <v>55</v>
      </c>
    </row>
    <row r="8" spans="1:49" x14ac:dyDescent="0.25">
      <c r="A8" s="26" t="s">
        <v>42</v>
      </c>
      <c r="B8" s="13">
        <v>58724</v>
      </c>
      <c r="C8" s="14" t="s">
        <v>55</v>
      </c>
      <c r="D8" s="14">
        <v>440</v>
      </c>
      <c r="E8" s="15">
        <f>SUM(B8:D8)</f>
        <v>59164</v>
      </c>
      <c r="F8" s="14">
        <v>50500</v>
      </c>
      <c r="G8" s="14" t="s">
        <v>55</v>
      </c>
      <c r="H8" s="14" t="s">
        <v>55</v>
      </c>
      <c r="I8" s="27">
        <f>SUM(F8:H8)</f>
        <v>50500</v>
      </c>
      <c r="J8" s="13">
        <v>51053</v>
      </c>
      <c r="K8" s="14" t="s">
        <v>55</v>
      </c>
      <c r="L8" s="14" t="s">
        <v>55</v>
      </c>
      <c r="M8" s="15">
        <f t="shared" ref="M8:M16" si="1">SUM(J8:L8)</f>
        <v>51053</v>
      </c>
      <c r="N8" s="13">
        <v>35045</v>
      </c>
      <c r="O8" s="14" t="s">
        <v>55</v>
      </c>
      <c r="P8" s="14" t="s">
        <v>55</v>
      </c>
      <c r="Q8" s="15">
        <f t="shared" ref="Q8:Q16" si="2">SUM(N8:P8)</f>
        <v>35045</v>
      </c>
      <c r="R8" s="13">
        <v>91003</v>
      </c>
      <c r="S8" s="14" t="s">
        <v>55</v>
      </c>
      <c r="T8" s="14" t="s">
        <v>55</v>
      </c>
      <c r="U8" s="15">
        <f t="shared" si="0"/>
        <v>91003</v>
      </c>
      <c r="V8" s="13">
        <v>35029</v>
      </c>
      <c r="W8" s="14" t="s">
        <v>55</v>
      </c>
      <c r="X8" s="14" t="s">
        <v>55</v>
      </c>
      <c r="Y8" s="15">
        <f t="shared" ref="Y8:Y16" si="3">SUM(V8:X8)</f>
        <v>35029</v>
      </c>
      <c r="Z8" s="13">
        <v>34195</v>
      </c>
      <c r="AA8" s="14" t="s">
        <v>55</v>
      </c>
      <c r="AB8" s="14" t="s">
        <v>55</v>
      </c>
      <c r="AC8" s="15">
        <f t="shared" ref="AC8:AC16" si="4">SUM(Z8:AB8)</f>
        <v>34195</v>
      </c>
      <c r="AD8" s="13">
        <v>20952</v>
      </c>
      <c r="AE8" s="14" t="s">
        <v>55</v>
      </c>
      <c r="AF8" s="14" t="s">
        <v>55</v>
      </c>
      <c r="AG8" s="15">
        <f t="shared" ref="AG8:AG16" si="5">SUM(AD8:AF8)</f>
        <v>20952</v>
      </c>
      <c r="AH8" s="13">
        <v>24439</v>
      </c>
      <c r="AI8" s="14" t="s">
        <v>55</v>
      </c>
      <c r="AJ8" s="14" t="s">
        <v>55</v>
      </c>
      <c r="AK8" s="15">
        <f t="shared" ref="AK8:AK11" si="6">SUM(AH8:AJ8)</f>
        <v>24439</v>
      </c>
      <c r="AL8" s="13">
        <v>36818</v>
      </c>
      <c r="AM8" s="14" t="s">
        <v>55</v>
      </c>
      <c r="AN8" s="14" t="s">
        <v>55</v>
      </c>
      <c r="AO8" s="14">
        <f>SUM(AL8:AN8)</f>
        <v>36818</v>
      </c>
      <c r="AP8" s="13">
        <v>21290</v>
      </c>
      <c r="AQ8" s="14" t="s">
        <v>55</v>
      </c>
      <c r="AR8" s="14" t="s">
        <v>55</v>
      </c>
      <c r="AS8" s="22">
        <f>SUM(AP8:AR8)</f>
        <v>21290</v>
      </c>
      <c r="AT8" s="2">
        <v>85594</v>
      </c>
      <c r="AU8" s="2">
        <v>2120</v>
      </c>
      <c r="AV8" s="14" t="s">
        <v>55</v>
      </c>
      <c r="AW8" s="22">
        <f>SUM(AT8:AV8)</f>
        <v>87714</v>
      </c>
    </row>
    <row r="9" spans="1:49" x14ac:dyDescent="0.25">
      <c r="A9" s="26" t="s">
        <v>56</v>
      </c>
      <c r="B9" s="13">
        <v>21614</v>
      </c>
      <c r="C9" s="14">
        <v>59360</v>
      </c>
      <c r="D9" s="14">
        <v>1502503</v>
      </c>
      <c r="E9" s="15">
        <f>SUM(B9:D9)</f>
        <v>1583477</v>
      </c>
      <c r="F9" s="14">
        <v>8893</v>
      </c>
      <c r="G9" s="14">
        <v>656243</v>
      </c>
      <c r="H9" s="14">
        <v>150861</v>
      </c>
      <c r="I9" s="27">
        <f>SUM(F9:H9)</f>
        <v>815997</v>
      </c>
      <c r="J9" s="13" t="s">
        <v>55</v>
      </c>
      <c r="K9" s="14">
        <v>907902</v>
      </c>
      <c r="L9" s="14">
        <v>28632</v>
      </c>
      <c r="M9" s="15">
        <f t="shared" si="1"/>
        <v>936534</v>
      </c>
      <c r="N9" s="13">
        <v>160</v>
      </c>
      <c r="O9" s="14">
        <v>235528</v>
      </c>
      <c r="P9" s="14">
        <v>673</v>
      </c>
      <c r="Q9" s="15">
        <f t="shared" si="2"/>
        <v>236361</v>
      </c>
      <c r="R9" s="13">
        <v>496</v>
      </c>
      <c r="S9" s="14">
        <v>94795</v>
      </c>
      <c r="T9" s="14">
        <v>4048</v>
      </c>
      <c r="U9" s="15">
        <f t="shared" si="0"/>
        <v>99339</v>
      </c>
      <c r="V9" s="13">
        <v>34695</v>
      </c>
      <c r="W9" s="14">
        <v>216850</v>
      </c>
      <c r="X9" s="14" t="s">
        <v>55</v>
      </c>
      <c r="Y9" s="15">
        <f t="shared" si="3"/>
        <v>251545</v>
      </c>
      <c r="Z9" s="13">
        <v>1558</v>
      </c>
      <c r="AA9" s="14">
        <v>168</v>
      </c>
      <c r="AB9" s="14" t="s">
        <v>55</v>
      </c>
      <c r="AC9" s="15">
        <f t="shared" si="4"/>
        <v>1726</v>
      </c>
      <c r="AD9" s="13">
        <v>4141</v>
      </c>
      <c r="AE9" s="14">
        <v>146414</v>
      </c>
      <c r="AF9" s="14" t="s">
        <v>55</v>
      </c>
      <c r="AG9" s="15">
        <f t="shared" si="5"/>
        <v>150555</v>
      </c>
      <c r="AH9" s="13">
        <v>5720</v>
      </c>
      <c r="AI9" s="14">
        <v>16920</v>
      </c>
      <c r="AJ9" s="14" t="s">
        <v>55</v>
      </c>
      <c r="AK9" s="15">
        <f t="shared" si="6"/>
        <v>22640</v>
      </c>
      <c r="AL9" s="13">
        <v>168</v>
      </c>
      <c r="AM9" s="14">
        <v>77334</v>
      </c>
      <c r="AN9" s="14">
        <v>18</v>
      </c>
      <c r="AO9" s="14">
        <f>SUM(AL9:AN9)</f>
        <v>77520</v>
      </c>
      <c r="AP9" s="13">
        <v>7432</v>
      </c>
      <c r="AQ9" s="14" t="s">
        <v>55</v>
      </c>
      <c r="AR9" s="14" t="s">
        <v>55</v>
      </c>
      <c r="AS9" s="22">
        <f>SUM(AP9:AR9)</f>
        <v>7432</v>
      </c>
      <c r="AT9">
        <v>594</v>
      </c>
      <c r="AV9">
        <v>446</v>
      </c>
      <c r="AW9" s="22">
        <f>SUM(AT9:AV9)</f>
        <v>1040</v>
      </c>
    </row>
    <row r="10" spans="1:49" x14ac:dyDescent="0.25">
      <c r="A10" s="26" t="s">
        <v>43</v>
      </c>
      <c r="B10" s="13" t="s">
        <v>55</v>
      </c>
      <c r="C10" s="14" t="s">
        <v>55</v>
      </c>
      <c r="D10" s="14">
        <v>680645</v>
      </c>
      <c r="E10" s="15">
        <f>SUM(D10)</f>
        <v>680645</v>
      </c>
      <c r="F10" s="14" t="s">
        <v>55</v>
      </c>
      <c r="G10" s="14" t="s">
        <v>55</v>
      </c>
      <c r="H10" s="14">
        <v>181874</v>
      </c>
      <c r="I10" s="27">
        <f>SUM(H10)</f>
        <v>181874</v>
      </c>
      <c r="J10" s="13" t="s">
        <v>55</v>
      </c>
      <c r="K10" s="14">
        <v>170633</v>
      </c>
      <c r="L10" s="14">
        <v>18652</v>
      </c>
      <c r="M10" s="15">
        <f t="shared" si="1"/>
        <v>189285</v>
      </c>
      <c r="N10" s="13" t="s">
        <v>55</v>
      </c>
      <c r="O10" s="14">
        <v>2544</v>
      </c>
      <c r="P10" s="14">
        <v>6721</v>
      </c>
      <c r="Q10" s="15">
        <f t="shared" si="2"/>
        <v>9265</v>
      </c>
      <c r="R10" s="13" t="s">
        <v>55</v>
      </c>
      <c r="S10" s="14">
        <v>31366</v>
      </c>
      <c r="T10" s="14">
        <v>33</v>
      </c>
      <c r="U10" s="15">
        <f t="shared" si="0"/>
        <v>31399</v>
      </c>
      <c r="V10" s="13" t="s">
        <v>55</v>
      </c>
      <c r="W10" s="14">
        <v>35155</v>
      </c>
      <c r="X10" s="14">
        <v>160</v>
      </c>
      <c r="Y10" s="15">
        <f t="shared" si="3"/>
        <v>35315</v>
      </c>
      <c r="Z10" s="13" t="s">
        <v>55</v>
      </c>
      <c r="AA10" s="14" t="s">
        <v>55</v>
      </c>
      <c r="AB10" s="14">
        <v>1960</v>
      </c>
      <c r="AC10" s="15">
        <f t="shared" si="4"/>
        <v>1960</v>
      </c>
      <c r="AD10" s="13" t="s">
        <v>55</v>
      </c>
      <c r="AE10" s="14">
        <v>100392</v>
      </c>
      <c r="AF10" s="14" t="s">
        <v>55</v>
      </c>
      <c r="AG10" s="15">
        <f t="shared" si="5"/>
        <v>100392</v>
      </c>
      <c r="AH10" s="13" t="s">
        <v>55</v>
      </c>
      <c r="AI10" s="14">
        <v>178228</v>
      </c>
      <c r="AJ10" s="14" t="s">
        <v>55</v>
      </c>
      <c r="AK10" s="15">
        <f t="shared" si="6"/>
        <v>178228</v>
      </c>
      <c r="AL10" s="13" t="s">
        <v>55</v>
      </c>
      <c r="AM10" s="14">
        <v>53604</v>
      </c>
      <c r="AN10" s="14" t="s">
        <v>55</v>
      </c>
      <c r="AO10" s="14">
        <f>SUM(AM10:AN10)</f>
        <v>53604</v>
      </c>
      <c r="AP10" s="13" t="s">
        <v>55</v>
      </c>
      <c r="AQ10" s="14">
        <v>20554</v>
      </c>
      <c r="AR10" s="14" t="s">
        <v>55</v>
      </c>
      <c r="AS10" s="22">
        <f>SUM(AP10:AR10)</f>
        <v>20554</v>
      </c>
      <c r="AT10" s="13" t="s">
        <v>55</v>
      </c>
      <c r="AU10" s="2">
        <v>7285</v>
      </c>
      <c r="AV10" s="14" t="s">
        <v>55</v>
      </c>
      <c r="AW10" s="22">
        <f>SUM(AT10:AV10)</f>
        <v>7285</v>
      </c>
    </row>
    <row r="11" spans="1:49" x14ac:dyDescent="0.25">
      <c r="A11" s="26" t="s">
        <v>44</v>
      </c>
      <c r="B11" s="13">
        <v>15043</v>
      </c>
      <c r="C11" s="14">
        <v>339652</v>
      </c>
      <c r="D11" s="14">
        <v>492741</v>
      </c>
      <c r="E11" s="15">
        <f>SUM(B11:D11)</f>
        <v>847436</v>
      </c>
      <c r="F11" s="14">
        <v>4111</v>
      </c>
      <c r="G11" s="14">
        <v>617726</v>
      </c>
      <c r="H11" s="14">
        <v>82590</v>
      </c>
      <c r="I11" s="27">
        <f>SUM(F11:H11)</f>
        <v>704427</v>
      </c>
      <c r="J11" s="13">
        <v>16737</v>
      </c>
      <c r="K11" s="14">
        <v>754185</v>
      </c>
      <c r="L11" s="14">
        <v>32335</v>
      </c>
      <c r="M11" s="15">
        <f t="shared" si="1"/>
        <v>803257</v>
      </c>
      <c r="N11" s="13">
        <v>57374</v>
      </c>
      <c r="O11" s="14">
        <v>301258</v>
      </c>
      <c r="P11" s="14">
        <v>760</v>
      </c>
      <c r="Q11" s="15">
        <f t="shared" si="2"/>
        <v>359392</v>
      </c>
      <c r="R11" s="13">
        <v>50274</v>
      </c>
      <c r="S11" s="14">
        <v>98782</v>
      </c>
      <c r="T11" s="14" t="s">
        <v>55</v>
      </c>
      <c r="U11" s="15">
        <f t="shared" si="0"/>
        <v>149056</v>
      </c>
      <c r="V11" s="13">
        <v>20702</v>
      </c>
      <c r="W11" s="14">
        <v>195058</v>
      </c>
      <c r="X11" s="14">
        <v>80</v>
      </c>
      <c r="Y11" s="15">
        <f t="shared" si="3"/>
        <v>215840</v>
      </c>
      <c r="Z11" s="13">
        <v>211</v>
      </c>
      <c r="AA11" s="14">
        <v>11200</v>
      </c>
      <c r="AB11" s="14" t="s">
        <v>55</v>
      </c>
      <c r="AC11" s="15">
        <f t="shared" si="4"/>
        <v>11411</v>
      </c>
      <c r="AD11" s="13" t="s">
        <v>55</v>
      </c>
      <c r="AE11" s="14">
        <v>32190</v>
      </c>
      <c r="AF11" s="14" t="s">
        <v>55</v>
      </c>
      <c r="AG11" s="15">
        <f t="shared" si="5"/>
        <v>32190</v>
      </c>
      <c r="AH11" s="13">
        <v>3928</v>
      </c>
      <c r="AI11" s="14">
        <v>163375</v>
      </c>
      <c r="AJ11" s="14" t="s">
        <v>55</v>
      </c>
      <c r="AK11" s="15">
        <f t="shared" si="6"/>
        <v>167303</v>
      </c>
      <c r="AL11" s="13">
        <v>180</v>
      </c>
      <c r="AM11" s="14" t="s">
        <v>55</v>
      </c>
      <c r="AN11" s="14" t="s">
        <v>55</v>
      </c>
      <c r="AO11" s="14">
        <f>SUM(AL11:AN11)</f>
        <v>180</v>
      </c>
      <c r="AP11" s="13">
        <v>701</v>
      </c>
      <c r="AQ11" s="14">
        <v>15872</v>
      </c>
      <c r="AR11" s="14" t="s">
        <v>55</v>
      </c>
      <c r="AS11" s="22">
        <f>SUM(AP11:AR11)</f>
        <v>16573</v>
      </c>
      <c r="AT11" s="2">
        <v>3000</v>
      </c>
      <c r="AU11" s="14"/>
      <c r="AV11" s="14" t="s">
        <v>55</v>
      </c>
      <c r="AW11" s="22">
        <f>SUM(AT11:AV11)</f>
        <v>3000</v>
      </c>
    </row>
    <row r="12" spans="1:49" x14ac:dyDescent="0.25">
      <c r="A12" s="26" t="s">
        <v>45</v>
      </c>
      <c r="B12" s="16" t="s">
        <v>55</v>
      </c>
      <c r="C12" s="17" t="s">
        <v>55</v>
      </c>
      <c r="D12" s="14">
        <v>12689</v>
      </c>
      <c r="E12" s="15">
        <f>SUM(D12)</f>
        <v>12689</v>
      </c>
      <c r="F12" s="14">
        <v>6240</v>
      </c>
      <c r="G12" s="14" t="s">
        <v>55</v>
      </c>
      <c r="H12" s="14">
        <v>1233</v>
      </c>
      <c r="I12" s="27">
        <f>SUM(F12:H12)</f>
        <v>7473</v>
      </c>
      <c r="J12" s="13" t="s">
        <v>55</v>
      </c>
      <c r="K12" s="14" t="s">
        <v>55</v>
      </c>
      <c r="L12" s="14">
        <v>540</v>
      </c>
      <c r="M12" s="15">
        <f t="shared" si="1"/>
        <v>540</v>
      </c>
      <c r="N12" s="13" t="s">
        <v>55</v>
      </c>
      <c r="O12" s="14" t="s">
        <v>55</v>
      </c>
      <c r="P12" s="14"/>
      <c r="Q12" s="15" t="s">
        <v>55</v>
      </c>
      <c r="R12" s="13" t="s">
        <v>55</v>
      </c>
      <c r="S12" s="14" t="s">
        <v>55</v>
      </c>
      <c r="T12" s="14" t="s">
        <v>55</v>
      </c>
      <c r="U12" s="15" t="s">
        <v>55</v>
      </c>
      <c r="V12" s="13" t="s">
        <v>55</v>
      </c>
      <c r="W12" s="14" t="s">
        <v>55</v>
      </c>
      <c r="X12" s="14" t="s">
        <v>55</v>
      </c>
      <c r="Y12" s="15" t="s">
        <v>55</v>
      </c>
      <c r="Z12" s="13" t="s">
        <v>55</v>
      </c>
      <c r="AA12" s="14" t="s">
        <v>55</v>
      </c>
      <c r="AB12" s="14" t="s">
        <v>55</v>
      </c>
      <c r="AC12" s="15" t="s">
        <v>55</v>
      </c>
      <c r="AD12" s="13" t="s">
        <v>55</v>
      </c>
      <c r="AE12" s="14" t="s">
        <v>55</v>
      </c>
      <c r="AF12" s="14" t="s">
        <v>55</v>
      </c>
      <c r="AG12" s="15" t="s">
        <v>55</v>
      </c>
      <c r="AH12" s="13" t="s">
        <v>55</v>
      </c>
      <c r="AI12" s="14" t="s">
        <v>55</v>
      </c>
      <c r="AJ12" s="14" t="s">
        <v>55</v>
      </c>
      <c r="AK12" s="15" t="s">
        <v>55</v>
      </c>
      <c r="AL12" s="13" t="s">
        <v>55</v>
      </c>
      <c r="AM12" s="14" t="s">
        <v>55</v>
      </c>
      <c r="AN12" s="14" t="s">
        <v>55</v>
      </c>
      <c r="AO12" s="14" t="s">
        <v>55</v>
      </c>
      <c r="AP12" s="13" t="s">
        <v>55</v>
      </c>
      <c r="AQ12" s="14" t="s">
        <v>55</v>
      </c>
      <c r="AR12" s="14" t="s">
        <v>55</v>
      </c>
      <c r="AS12" s="22" t="s">
        <v>55</v>
      </c>
      <c r="AT12" s="13" t="s">
        <v>55</v>
      </c>
      <c r="AU12" s="14" t="s">
        <v>55</v>
      </c>
      <c r="AV12" s="14" t="s">
        <v>55</v>
      </c>
      <c r="AW12" s="22" t="s">
        <v>55</v>
      </c>
    </row>
    <row r="13" spans="1:49" x14ac:dyDescent="0.25">
      <c r="A13" s="26" t="s">
        <v>46</v>
      </c>
      <c r="B13" s="18">
        <v>172064</v>
      </c>
      <c r="C13" s="17" t="s">
        <v>55</v>
      </c>
      <c r="D13" s="14">
        <v>674196</v>
      </c>
      <c r="E13" s="15">
        <f>SUM(B13:D13)</f>
        <v>846260</v>
      </c>
      <c r="F13" s="14">
        <v>28810</v>
      </c>
      <c r="G13" s="14" t="s">
        <v>55</v>
      </c>
      <c r="H13" s="14">
        <v>73160</v>
      </c>
      <c r="I13" s="27">
        <f>SUM(F13:H13)</f>
        <v>101970</v>
      </c>
      <c r="J13" s="13">
        <v>74684</v>
      </c>
      <c r="K13" s="14">
        <v>158471</v>
      </c>
      <c r="L13" s="14">
        <v>20041</v>
      </c>
      <c r="M13" s="15">
        <f t="shared" si="1"/>
        <v>253196</v>
      </c>
      <c r="N13" s="13">
        <v>31670</v>
      </c>
      <c r="O13" s="14">
        <v>31800</v>
      </c>
      <c r="P13" s="14">
        <v>2330</v>
      </c>
      <c r="Q13" s="15">
        <f t="shared" si="2"/>
        <v>65800</v>
      </c>
      <c r="R13" s="13">
        <v>15970</v>
      </c>
      <c r="S13" s="14">
        <v>82680</v>
      </c>
      <c r="T13" s="14">
        <v>1632</v>
      </c>
      <c r="U13" s="15">
        <f t="shared" si="0"/>
        <v>100282</v>
      </c>
      <c r="V13" s="13">
        <v>33089</v>
      </c>
      <c r="W13" s="14">
        <v>104983</v>
      </c>
      <c r="X13" s="14">
        <v>408</v>
      </c>
      <c r="Y13" s="15">
        <f t="shared" si="3"/>
        <v>138480</v>
      </c>
      <c r="Z13" s="13">
        <v>2080</v>
      </c>
      <c r="AA13" s="14">
        <v>45792</v>
      </c>
      <c r="AB13" s="14">
        <v>128</v>
      </c>
      <c r="AC13" s="15">
        <f t="shared" si="4"/>
        <v>48000</v>
      </c>
      <c r="AD13" s="13">
        <v>20563</v>
      </c>
      <c r="AE13" s="14">
        <v>112844</v>
      </c>
      <c r="AF13" s="14">
        <v>27504</v>
      </c>
      <c r="AG13" s="15">
        <f t="shared" si="5"/>
        <v>160911</v>
      </c>
      <c r="AH13" s="13">
        <v>8964</v>
      </c>
      <c r="AI13" s="14">
        <v>201564</v>
      </c>
      <c r="AJ13" s="14">
        <v>456</v>
      </c>
      <c r="AK13" s="15">
        <f t="shared" ref="AK13" si="7">SUM(AH13:AJ13)</f>
        <v>210984</v>
      </c>
      <c r="AL13" s="13">
        <v>2600</v>
      </c>
      <c r="AM13" s="14">
        <v>17390</v>
      </c>
      <c r="AN13" s="14" t="s">
        <v>55</v>
      </c>
      <c r="AO13" s="14">
        <f>SUM(AL13:AN13)</f>
        <v>19990</v>
      </c>
      <c r="AP13" s="13">
        <v>8882</v>
      </c>
      <c r="AQ13" s="14">
        <v>37629</v>
      </c>
      <c r="AR13" s="14"/>
      <c r="AS13" s="22">
        <f>SUM(AP13:AR13)</f>
        <v>46511</v>
      </c>
      <c r="AT13" s="2">
        <v>38168</v>
      </c>
      <c r="AU13" s="14" t="s">
        <v>55</v>
      </c>
      <c r="AV13" s="14" t="s">
        <v>55</v>
      </c>
      <c r="AW13" s="22">
        <f>SUM(AT13:AV13)</f>
        <v>38168</v>
      </c>
    </row>
    <row r="14" spans="1:49" x14ac:dyDescent="0.25">
      <c r="A14" s="26" t="s">
        <v>47</v>
      </c>
      <c r="B14" s="16" t="s">
        <v>55</v>
      </c>
      <c r="C14" s="17" t="s">
        <v>55</v>
      </c>
      <c r="D14" s="14">
        <v>19696</v>
      </c>
      <c r="E14" s="15">
        <f>SUM(D14)</f>
        <v>19696</v>
      </c>
      <c r="F14" s="14" t="s">
        <v>55</v>
      </c>
      <c r="G14" s="14" t="s">
        <v>55</v>
      </c>
      <c r="H14" s="14">
        <v>2376</v>
      </c>
      <c r="I14" s="27">
        <f>SUM(H14)</f>
        <v>2376</v>
      </c>
      <c r="J14" s="13" t="s">
        <v>55</v>
      </c>
      <c r="K14" s="14" t="s">
        <v>55</v>
      </c>
      <c r="L14" s="14">
        <v>420</v>
      </c>
      <c r="M14" s="15">
        <f t="shared" si="1"/>
        <v>420</v>
      </c>
      <c r="N14" s="13" t="s">
        <v>55</v>
      </c>
      <c r="O14" s="14" t="s">
        <v>55</v>
      </c>
      <c r="P14" s="14" t="s">
        <v>55</v>
      </c>
      <c r="Q14" s="15" t="s">
        <v>55</v>
      </c>
      <c r="R14" s="13" t="s">
        <v>55</v>
      </c>
      <c r="S14" s="14" t="s">
        <v>55</v>
      </c>
      <c r="T14" s="14" t="s">
        <v>55</v>
      </c>
      <c r="U14" s="15" t="s">
        <v>55</v>
      </c>
      <c r="V14" s="13" t="s">
        <v>55</v>
      </c>
      <c r="W14" s="14" t="s">
        <v>55</v>
      </c>
      <c r="X14" s="14" t="s">
        <v>55</v>
      </c>
      <c r="Y14" s="15" t="s">
        <v>55</v>
      </c>
      <c r="Z14" s="13" t="s">
        <v>55</v>
      </c>
      <c r="AA14" s="14" t="s">
        <v>55</v>
      </c>
      <c r="AB14" s="14" t="s">
        <v>55</v>
      </c>
      <c r="AC14" s="15" t="s">
        <v>55</v>
      </c>
      <c r="AD14" s="13" t="s">
        <v>55</v>
      </c>
      <c r="AE14" s="14" t="s">
        <v>55</v>
      </c>
      <c r="AF14" s="14" t="s">
        <v>55</v>
      </c>
      <c r="AG14" s="15" t="s">
        <v>55</v>
      </c>
      <c r="AH14" s="13" t="s">
        <v>55</v>
      </c>
      <c r="AI14" s="14" t="s">
        <v>55</v>
      </c>
      <c r="AJ14" s="14" t="s">
        <v>55</v>
      </c>
      <c r="AK14" s="15" t="s">
        <v>55</v>
      </c>
      <c r="AL14" s="13" t="s">
        <v>55</v>
      </c>
      <c r="AM14" s="14" t="s">
        <v>55</v>
      </c>
      <c r="AN14" s="14" t="s">
        <v>55</v>
      </c>
      <c r="AO14" s="14" t="s">
        <v>55</v>
      </c>
      <c r="AP14" s="13" t="s">
        <v>55</v>
      </c>
      <c r="AQ14" s="14" t="s">
        <v>55</v>
      </c>
      <c r="AR14" s="14" t="s">
        <v>55</v>
      </c>
      <c r="AS14" s="22" t="s">
        <v>55</v>
      </c>
      <c r="AT14" s="13" t="s">
        <v>55</v>
      </c>
      <c r="AU14" s="14" t="s">
        <v>55</v>
      </c>
      <c r="AV14" s="14" t="s">
        <v>55</v>
      </c>
      <c r="AW14" s="22" t="s">
        <v>55</v>
      </c>
    </row>
    <row r="15" spans="1:49" x14ac:dyDescent="0.25">
      <c r="A15" s="26" t="s">
        <v>48</v>
      </c>
      <c r="B15" s="18" t="s">
        <v>55</v>
      </c>
      <c r="C15" s="17" t="s">
        <v>55</v>
      </c>
      <c r="D15" s="14">
        <v>28712</v>
      </c>
      <c r="E15" s="15">
        <f>SUM(D15)</f>
        <v>28712</v>
      </c>
      <c r="F15" s="14" t="s">
        <v>55</v>
      </c>
      <c r="G15" s="14" t="s">
        <v>55</v>
      </c>
      <c r="H15" s="14">
        <v>6042</v>
      </c>
      <c r="I15" s="27">
        <f>SUM(H15)</f>
        <v>6042</v>
      </c>
      <c r="J15" s="13" t="s">
        <v>55</v>
      </c>
      <c r="K15" s="14" t="s">
        <v>55</v>
      </c>
      <c r="L15" s="14">
        <v>1023</v>
      </c>
      <c r="M15" s="15">
        <f t="shared" si="1"/>
        <v>1023</v>
      </c>
      <c r="N15" s="13" t="s">
        <v>55</v>
      </c>
      <c r="O15" s="14" t="s">
        <v>55</v>
      </c>
      <c r="P15" s="14" t="s">
        <v>55</v>
      </c>
      <c r="Q15" s="15" t="s">
        <v>55</v>
      </c>
      <c r="R15" s="13" t="s">
        <v>55</v>
      </c>
      <c r="S15" s="14">
        <v>70048</v>
      </c>
      <c r="T15" s="14" t="s">
        <v>55</v>
      </c>
      <c r="U15" s="15">
        <f t="shared" si="0"/>
        <v>70048</v>
      </c>
      <c r="V15" s="13" t="s">
        <v>55</v>
      </c>
      <c r="W15" s="14" t="s">
        <v>55</v>
      </c>
      <c r="X15" s="14" t="s">
        <v>55</v>
      </c>
      <c r="Y15" s="15" t="s">
        <v>55</v>
      </c>
      <c r="Z15" s="13" t="s">
        <v>55</v>
      </c>
      <c r="AA15" s="14" t="s">
        <v>55</v>
      </c>
      <c r="AB15" s="14" t="s">
        <v>55</v>
      </c>
      <c r="AC15" s="15" t="s">
        <v>55</v>
      </c>
      <c r="AD15" s="13" t="s">
        <v>55</v>
      </c>
      <c r="AE15" s="14" t="s">
        <v>55</v>
      </c>
      <c r="AF15" s="14" t="s">
        <v>55</v>
      </c>
      <c r="AG15" s="15" t="s">
        <v>55</v>
      </c>
      <c r="AH15" s="13" t="s">
        <v>55</v>
      </c>
      <c r="AI15" s="14" t="s">
        <v>55</v>
      </c>
      <c r="AJ15" s="14" t="s">
        <v>55</v>
      </c>
      <c r="AK15" s="15" t="s">
        <v>55</v>
      </c>
      <c r="AL15" s="13" t="s">
        <v>55</v>
      </c>
      <c r="AM15" s="14" t="s">
        <v>55</v>
      </c>
      <c r="AN15" s="14" t="s">
        <v>55</v>
      </c>
      <c r="AO15" s="14" t="s">
        <v>55</v>
      </c>
      <c r="AP15" s="13" t="s">
        <v>55</v>
      </c>
      <c r="AQ15" s="14" t="s">
        <v>55</v>
      </c>
      <c r="AR15" s="14" t="s">
        <v>55</v>
      </c>
      <c r="AS15" s="22" t="s">
        <v>55</v>
      </c>
      <c r="AT15" s="13" t="s">
        <v>55</v>
      </c>
      <c r="AU15" s="14" t="s">
        <v>55</v>
      </c>
      <c r="AV15" s="14" t="s">
        <v>55</v>
      </c>
      <c r="AW15" s="22" t="s">
        <v>55</v>
      </c>
    </row>
    <row r="16" spans="1:49" x14ac:dyDescent="0.25">
      <c r="A16" s="26" t="s">
        <v>49</v>
      </c>
      <c r="B16" s="16">
        <v>13632</v>
      </c>
      <c r="C16" s="17" t="s">
        <v>55</v>
      </c>
      <c r="D16" s="14">
        <v>129509</v>
      </c>
      <c r="E16" s="15">
        <f>SUM(B16:D16)</f>
        <v>143141</v>
      </c>
      <c r="F16" s="14">
        <v>38000</v>
      </c>
      <c r="G16" s="14" t="s">
        <v>55</v>
      </c>
      <c r="H16" s="14">
        <v>22686</v>
      </c>
      <c r="I16" s="27">
        <f>SUM(F16:H16)</f>
        <v>60686</v>
      </c>
      <c r="J16" s="13" t="s">
        <v>55</v>
      </c>
      <c r="K16" s="14" t="s">
        <v>55</v>
      </c>
      <c r="L16" s="14">
        <v>3497</v>
      </c>
      <c r="M16" s="15">
        <f t="shared" si="1"/>
        <v>3497</v>
      </c>
      <c r="N16" s="13">
        <v>2600</v>
      </c>
      <c r="O16" s="14"/>
      <c r="P16" s="14">
        <v>2366</v>
      </c>
      <c r="Q16" s="15">
        <f t="shared" si="2"/>
        <v>4966</v>
      </c>
      <c r="R16" s="13">
        <v>33735</v>
      </c>
      <c r="S16" s="14" t="s">
        <v>55</v>
      </c>
      <c r="T16" s="14">
        <v>103</v>
      </c>
      <c r="U16" s="15">
        <f t="shared" si="0"/>
        <v>33838</v>
      </c>
      <c r="V16" s="13">
        <v>6525</v>
      </c>
      <c r="W16" s="14">
        <v>27092</v>
      </c>
      <c r="X16" s="14"/>
      <c r="Y16" s="15">
        <f t="shared" si="3"/>
        <v>33617</v>
      </c>
      <c r="Z16" s="13">
        <v>1248</v>
      </c>
      <c r="AA16" s="14" t="s">
        <v>55</v>
      </c>
      <c r="AB16" s="14" t="s">
        <v>55</v>
      </c>
      <c r="AC16" s="15">
        <f t="shared" si="4"/>
        <v>1248</v>
      </c>
      <c r="AD16" s="13" t="s">
        <v>55</v>
      </c>
      <c r="AE16" s="14" t="s">
        <v>55</v>
      </c>
      <c r="AF16" s="14">
        <v>6360</v>
      </c>
      <c r="AG16" s="15">
        <f t="shared" si="5"/>
        <v>6360</v>
      </c>
      <c r="AH16" s="13">
        <v>13687</v>
      </c>
      <c r="AI16" s="14">
        <v>4800</v>
      </c>
      <c r="AJ16" s="14">
        <v>0</v>
      </c>
      <c r="AK16" s="15">
        <f t="shared" ref="AK16" si="8">SUM(AH16:AJ16)</f>
        <v>18487</v>
      </c>
      <c r="AL16" s="13" t="s">
        <v>55</v>
      </c>
      <c r="AM16" s="14" t="s">
        <v>55</v>
      </c>
      <c r="AN16" s="14" t="s">
        <v>55</v>
      </c>
      <c r="AO16" s="14" t="s">
        <v>55</v>
      </c>
      <c r="AP16" s="13">
        <v>49836</v>
      </c>
      <c r="AQ16" s="14" t="s">
        <v>55</v>
      </c>
      <c r="AR16" s="14" t="s">
        <v>55</v>
      </c>
      <c r="AS16" s="22">
        <f>SUM(AP16:AR16)</f>
        <v>49836</v>
      </c>
      <c r="AT16" s="13" t="s">
        <v>55</v>
      </c>
      <c r="AU16" s="14" t="s">
        <v>55</v>
      </c>
      <c r="AV16">
        <v>128</v>
      </c>
      <c r="AW16" s="22">
        <f>SUM(AT16:AV16)</f>
        <v>128</v>
      </c>
    </row>
    <row r="17" spans="1:49" x14ac:dyDescent="0.25">
      <c r="A17" s="26" t="s">
        <v>50</v>
      </c>
      <c r="B17" s="18" t="s">
        <v>55</v>
      </c>
      <c r="C17" s="17" t="s">
        <v>55</v>
      </c>
      <c r="D17" s="14" t="s">
        <v>55</v>
      </c>
      <c r="E17" s="15" t="s">
        <v>55</v>
      </c>
      <c r="F17" s="14" t="s">
        <v>55</v>
      </c>
      <c r="G17" s="14" t="s">
        <v>55</v>
      </c>
      <c r="H17" s="14" t="s">
        <v>55</v>
      </c>
      <c r="I17" s="27" t="s">
        <v>55</v>
      </c>
      <c r="J17" s="13" t="s">
        <v>55</v>
      </c>
      <c r="K17" s="14" t="s">
        <v>55</v>
      </c>
      <c r="L17" s="14" t="s">
        <v>55</v>
      </c>
      <c r="M17" s="22" t="s">
        <v>55</v>
      </c>
      <c r="N17" s="13" t="s">
        <v>55</v>
      </c>
      <c r="O17" s="14" t="s">
        <v>55</v>
      </c>
      <c r="P17" s="14" t="s">
        <v>55</v>
      </c>
      <c r="Q17" s="15" t="s">
        <v>55</v>
      </c>
      <c r="R17" s="13" t="s">
        <v>55</v>
      </c>
      <c r="S17" s="14" t="s">
        <v>55</v>
      </c>
      <c r="T17" s="14" t="s">
        <v>55</v>
      </c>
      <c r="U17" s="15" t="s">
        <v>55</v>
      </c>
      <c r="V17" s="13" t="s">
        <v>55</v>
      </c>
      <c r="W17" s="14" t="s">
        <v>55</v>
      </c>
      <c r="X17" s="14" t="s">
        <v>55</v>
      </c>
      <c r="Y17" s="15" t="s">
        <v>55</v>
      </c>
      <c r="Z17" s="13" t="s">
        <v>55</v>
      </c>
      <c r="AA17" s="14" t="s">
        <v>55</v>
      </c>
      <c r="AB17" s="14" t="s">
        <v>55</v>
      </c>
      <c r="AC17" s="15" t="s">
        <v>55</v>
      </c>
      <c r="AD17" s="13" t="s">
        <v>55</v>
      </c>
      <c r="AE17" s="14" t="s">
        <v>55</v>
      </c>
      <c r="AF17" s="14" t="s">
        <v>55</v>
      </c>
      <c r="AG17" s="15" t="s">
        <v>55</v>
      </c>
      <c r="AH17" s="13" t="s">
        <v>55</v>
      </c>
      <c r="AI17" s="14" t="s">
        <v>55</v>
      </c>
      <c r="AJ17" s="14" t="s">
        <v>55</v>
      </c>
      <c r="AK17" s="15" t="s">
        <v>55</v>
      </c>
      <c r="AL17" s="13" t="s">
        <v>55</v>
      </c>
      <c r="AM17" s="14" t="s">
        <v>55</v>
      </c>
      <c r="AN17" s="14" t="s">
        <v>55</v>
      </c>
      <c r="AO17" s="14" t="s">
        <v>55</v>
      </c>
      <c r="AP17" s="13" t="s">
        <v>55</v>
      </c>
      <c r="AQ17" s="14" t="s">
        <v>55</v>
      </c>
      <c r="AR17" s="14" t="s">
        <v>55</v>
      </c>
      <c r="AS17" s="22" t="s">
        <v>55</v>
      </c>
      <c r="AT17" s="13" t="s">
        <v>55</v>
      </c>
      <c r="AU17" s="14" t="s">
        <v>55</v>
      </c>
      <c r="AV17" s="14" t="s">
        <v>55</v>
      </c>
      <c r="AW17" s="22" t="s">
        <v>55</v>
      </c>
    </row>
    <row r="18" spans="1:49" x14ac:dyDescent="0.25">
      <c r="A18" s="26" t="s">
        <v>51</v>
      </c>
      <c r="B18" s="16" t="s">
        <v>55</v>
      </c>
      <c r="C18" s="17" t="s">
        <v>55</v>
      </c>
      <c r="D18" s="14">
        <v>966</v>
      </c>
      <c r="E18" s="22">
        <v>966</v>
      </c>
      <c r="F18" s="14" t="s">
        <v>55</v>
      </c>
      <c r="G18" s="14" t="s">
        <v>55</v>
      </c>
      <c r="H18" s="14">
        <v>80</v>
      </c>
      <c r="I18" s="27">
        <f>SUM(F18:H18)</f>
        <v>80</v>
      </c>
      <c r="J18" s="13" t="s">
        <v>55</v>
      </c>
      <c r="K18" s="14" t="s">
        <v>55</v>
      </c>
      <c r="L18" s="14" t="s">
        <v>55</v>
      </c>
      <c r="M18" s="22" t="s">
        <v>55</v>
      </c>
      <c r="N18" s="13" t="s">
        <v>55</v>
      </c>
      <c r="O18" s="14" t="s">
        <v>55</v>
      </c>
      <c r="P18" s="14" t="s">
        <v>55</v>
      </c>
      <c r="Q18" s="15" t="s">
        <v>55</v>
      </c>
      <c r="R18" s="13" t="s">
        <v>55</v>
      </c>
      <c r="S18" s="14" t="s">
        <v>55</v>
      </c>
      <c r="T18" s="14" t="s">
        <v>55</v>
      </c>
      <c r="U18" s="15" t="s">
        <v>55</v>
      </c>
      <c r="V18" s="13" t="s">
        <v>55</v>
      </c>
      <c r="W18" s="14" t="s">
        <v>55</v>
      </c>
      <c r="X18" s="14" t="s">
        <v>55</v>
      </c>
      <c r="Y18" s="15" t="s">
        <v>55</v>
      </c>
      <c r="Z18" s="13" t="s">
        <v>55</v>
      </c>
      <c r="AA18" s="14" t="s">
        <v>55</v>
      </c>
      <c r="AB18" s="14" t="s">
        <v>55</v>
      </c>
      <c r="AC18" s="15" t="s">
        <v>55</v>
      </c>
      <c r="AD18" s="13" t="s">
        <v>55</v>
      </c>
      <c r="AE18" s="14" t="s">
        <v>55</v>
      </c>
      <c r="AF18" s="14" t="s">
        <v>55</v>
      </c>
      <c r="AG18" s="15" t="s">
        <v>55</v>
      </c>
      <c r="AH18" s="13" t="s">
        <v>55</v>
      </c>
      <c r="AI18" s="14" t="s">
        <v>55</v>
      </c>
      <c r="AJ18" s="14" t="s">
        <v>55</v>
      </c>
      <c r="AK18" s="15" t="s">
        <v>55</v>
      </c>
      <c r="AL18" s="13" t="s">
        <v>55</v>
      </c>
      <c r="AM18" s="14" t="s">
        <v>55</v>
      </c>
      <c r="AN18" s="14" t="s">
        <v>55</v>
      </c>
      <c r="AO18" s="14" t="s">
        <v>55</v>
      </c>
      <c r="AP18" s="13" t="s">
        <v>55</v>
      </c>
      <c r="AQ18" s="14" t="s">
        <v>55</v>
      </c>
      <c r="AR18" s="14" t="s">
        <v>55</v>
      </c>
      <c r="AS18" s="22" t="s">
        <v>55</v>
      </c>
      <c r="AT18" s="13" t="s">
        <v>55</v>
      </c>
      <c r="AU18" s="14" t="s">
        <v>55</v>
      </c>
      <c r="AV18" s="14" t="s">
        <v>55</v>
      </c>
      <c r="AW18" s="22" t="s">
        <v>55</v>
      </c>
    </row>
    <row r="19" spans="1:49" ht="15.75" thickBot="1" x14ac:dyDescent="0.3">
      <c r="A19" s="26" t="s">
        <v>57</v>
      </c>
      <c r="B19" s="31">
        <v>270</v>
      </c>
      <c r="C19" s="17"/>
      <c r="D19" s="14"/>
      <c r="E19" s="22">
        <f>SUM(B19:D19)</f>
        <v>270</v>
      </c>
      <c r="F19" s="14"/>
      <c r="G19" s="14"/>
      <c r="H19" s="14"/>
      <c r="I19" s="27"/>
      <c r="J19" s="23">
        <v>200</v>
      </c>
      <c r="K19" s="19"/>
      <c r="L19" s="19"/>
      <c r="M19" s="20">
        <f>SUM(J19:L19)</f>
        <v>200</v>
      </c>
      <c r="N19" s="13"/>
      <c r="O19" s="14"/>
      <c r="P19" s="14"/>
      <c r="Q19" s="15"/>
      <c r="R19" s="13"/>
      <c r="S19" s="14"/>
      <c r="T19" s="14"/>
      <c r="U19" s="15"/>
      <c r="V19" s="13">
        <v>270</v>
      </c>
      <c r="W19" s="14"/>
      <c r="X19" s="14"/>
      <c r="Y19" s="15">
        <f>SUM(V19:X19)</f>
        <v>270</v>
      </c>
      <c r="Z19" s="13"/>
      <c r="AA19" s="14"/>
      <c r="AB19" s="14"/>
      <c r="AC19" s="15"/>
      <c r="AD19" s="13"/>
      <c r="AE19" s="14"/>
      <c r="AF19" s="14"/>
      <c r="AG19" s="15"/>
      <c r="AH19" s="23"/>
      <c r="AI19" s="19"/>
      <c r="AJ19" s="19"/>
      <c r="AK19" s="36"/>
      <c r="AL19" s="23" t="s">
        <v>55</v>
      </c>
      <c r="AM19" s="19" t="s">
        <v>55</v>
      </c>
      <c r="AN19" s="19" t="s">
        <v>55</v>
      </c>
      <c r="AO19" s="19" t="s">
        <v>55</v>
      </c>
      <c r="AP19" s="23" t="s">
        <v>55</v>
      </c>
      <c r="AQ19" s="19" t="s">
        <v>55</v>
      </c>
      <c r="AR19" s="19" t="s">
        <v>55</v>
      </c>
      <c r="AS19" s="20" t="s">
        <v>55</v>
      </c>
      <c r="AT19" s="23" t="s">
        <v>55</v>
      </c>
      <c r="AU19" s="19" t="s">
        <v>55</v>
      </c>
      <c r="AV19" s="19" t="s">
        <v>55</v>
      </c>
      <c r="AW19" s="20" t="s">
        <v>55</v>
      </c>
    </row>
    <row r="20" spans="1:49" ht="15.75" thickBot="1" x14ac:dyDescent="0.3">
      <c r="A20" s="26" t="s">
        <v>54</v>
      </c>
      <c r="B20" s="11"/>
      <c r="C20" s="12"/>
      <c r="D20" s="12"/>
      <c r="E20" s="21">
        <f>SUM(E3:E19)</f>
        <v>6846673</v>
      </c>
      <c r="F20" s="25"/>
      <c r="G20" s="24"/>
      <c r="H20" s="24"/>
      <c r="I20" s="21">
        <f>SUM(I5:I18)</f>
        <v>2548458</v>
      </c>
      <c r="J20" s="25"/>
      <c r="K20" s="24"/>
      <c r="L20" s="24"/>
      <c r="M20" s="21">
        <f>SUM(M6:M19)</f>
        <v>3125209</v>
      </c>
      <c r="N20" s="25"/>
      <c r="O20" s="24"/>
      <c r="P20" s="24"/>
      <c r="Q20" s="21">
        <f>SUM(Q6:Q18)</f>
        <v>1475971</v>
      </c>
      <c r="R20" s="25"/>
      <c r="S20" s="24"/>
      <c r="T20" s="24"/>
      <c r="U20" s="21">
        <f>SUM(U3:U18)</f>
        <v>2535844</v>
      </c>
      <c r="V20" s="25"/>
      <c r="W20" s="24"/>
      <c r="X20" s="24"/>
      <c r="Y20" s="21">
        <f>SUM(Y6:Y19)</f>
        <v>2275782</v>
      </c>
      <c r="Z20" s="25"/>
      <c r="AA20" s="24"/>
      <c r="AB20" s="24"/>
      <c r="AC20" s="21">
        <f>SUM(AC3:AC18)</f>
        <v>1138071</v>
      </c>
      <c r="AD20" s="25"/>
      <c r="AE20" s="24"/>
      <c r="AF20" s="24"/>
      <c r="AG20" s="21">
        <f>SUM(AG3:AG18)</f>
        <v>1267149</v>
      </c>
      <c r="AH20" s="25"/>
      <c r="AI20" s="24"/>
      <c r="AJ20" s="24"/>
      <c r="AK20" s="35">
        <f>SUM(AK3:AK18)</f>
        <v>1575447</v>
      </c>
      <c r="AL20" s="25">
        <f>SUM(AL6:AL19)</f>
        <v>1463338</v>
      </c>
      <c r="AM20" s="24">
        <f>SUM(AM6:AM19)</f>
        <v>283005</v>
      </c>
      <c r="AN20" s="24">
        <f>SUM(AN9:AN19)</f>
        <v>18</v>
      </c>
      <c r="AO20" s="38">
        <f>SUM(AO3:AO18)</f>
        <v>1746361</v>
      </c>
      <c r="AP20" s="25">
        <f>SUM(AP6:AP19)</f>
        <v>1479534</v>
      </c>
      <c r="AQ20" s="24">
        <f>SUM(AQ6:AQ19)</f>
        <v>757453</v>
      </c>
      <c r="AR20" s="24">
        <f>SUM(AR9:AR19)</f>
        <v>0</v>
      </c>
      <c r="AS20" s="35">
        <f>SUM(AS3:AS18)</f>
        <v>2236987</v>
      </c>
      <c r="AT20" s="25">
        <f>SUM(AT6:AT19)</f>
        <v>983526</v>
      </c>
      <c r="AU20" s="24">
        <f>SUM(AU6:AU19)</f>
        <v>46733</v>
      </c>
      <c r="AV20" s="24">
        <f>SUM(AV9:AV19)</f>
        <v>574</v>
      </c>
      <c r="AW20" s="35">
        <f>SUM(AW3:AW18)</f>
        <v>1030833</v>
      </c>
    </row>
  </sheetData>
  <mergeCells count="12">
    <mergeCell ref="AT1:AW1"/>
    <mergeCell ref="AP1:AS1"/>
    <mergeCell ref="AL1:AO1"/>
    <mergeCell ref="B1:E1"/>
    <mergeCell ref="F1:I1"/>
    <mergeCell ref="J1:M1"/>
    <mergeCell ref="N1:Q1"/>
    <mergeCell ref="AH1:AK1"/>
    <mergeCell ref="R1:U1"/>
    <mergeCell ref="V1:Y1"/>
    <mergeCell ref="Z1:AC1"/>
    <mergeCell ref="AD1:AG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CIG</vt:lpstr>
      <vt:lpstr>Cassa per settore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Artigiani1</dc:creator>
  <cp:lastModifiedBy>Artigiani1</cp:lastModifiedBy>
  <cp:lastPrinted>2022-10-07T11:03:16Z</cp:lastPrinted>
  <dcterms:created xsi:type="dcterms:W3CDTF">2022-09-15T15:44:31Z</dcterms:created>
  <dcterms:modified xsi:type="dcterms:W3CDTF">2023-01-25T14:07:52Z</dcterms:modified>
</cp:coreProperties>
</file>